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h Dorsan\Desktop\"/>
    </mc:Choice>
  </mc:AlternateContent>
  <xr:revisionPtr revIDLastSave="0" documentId="13_ncr:1_{F2C3C342-81E5-4279-8C6B-A2B1AC07203C}" xr6:coauthVersionLast="47" xr6:coauthVersionMax="47" xr10:uidLastSave="{00000000-0000-0000-0000-000000000000}"/>
  <bookViews>
    <workbookView xWindow="-120" yWindow="-120" windowWidth="29040" windowHeight="15720" xr2:uid="{00000000-000D-0000-FFFF-FFFF00000000}"/>
  </bookViews>
  <sheets>
    <sheet name="محاسبه" sheetId="3" r:id="rId1"/>
    <sheet name="نکات صادرات در دستورالعمل" sheetId="4" r:id="rId2"/>
  </sheets>
  <definedNames>
    <definedName name="_xlnm._FilterDatabase" localSheetId="1" hidden="1">'نکات صادرات در دستورالعمل'!$A$3:$A$89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3" l="1"/>
  <c r="E6" i="3" s="1"/>
  <c r="D7" i="3"/>
  <c r="E7" i="3" s="1"/>
  <c r="D8" i="3"/>
  <c r="E8" i="3" s="1"/>
  <c r="D9" i="3"/>
  <c r="E9" i="3" s="1"/>
  <c r="D10" i="3"/>
  <c r="E10" i="3" s="1"/>
  <c r="D11" i="3"/>
  <c r="E11" i="3" s="1"/>
  <c r="D12" i="3"/>
  <c r="E12" i="3" s="1"/>
  <c r="D13" i="3"/>
  <c r="E13" i="3" s="1"/>
  <c r="D14" i="3"/>
  <c r="E14" i="3" s="1"/>
  <c r="D15" i="3"/>
  <c r="E15" i="3" s="1"/>
  <c r="C5" i="3"/>
  <c r="D5" i="3" s="1"/>
  <c r="E5" i="3" s="1"/>
  <c r="B16" i="3"/>
  <c r="C6" i="3"/>
  <c r="C7" i="3"/>
  <c r="C8" i="3"/>
  <c r="C9" i="3"/>
  <c r="C10" i="3"/>
  <c r="C11" i="3"/>
  <c r="C12" i="3"/>
  <c r="C13" i="3"/>
  <c r="C14" i="3"/>
  <c r="C15" i="3"/>
  <c r="C2" i="3"/>
  <c r="E16" i="3" l="1"/>
  <c r="B18" i="3"/>
  <c r="B17" i="3"/>
  <c r="D2" i="3"/>
  <c r="C16" i="3" l="1"/>
  <c r="C17" i="3" s="1"/>
  <c r="E17" i="3" l="1"/>
  <c r="E18" i="3" s="1"/>
  <c r="D16" i="3"/>
  <c r="D17" i="3" s="1"/>
  <c r="D18" i="3" s="1"/>
</calcChain>
</file>

<file path=xl/sharedStrings.xml><?xml version="1.0" encoding="utf-8"?>
<sst xmlns="http://schemas.openxmlformats.org/spreadsheetml/2006/main" count="102" uniqueCount="99">
  <si>
    <t>مجموع ارزش ارزی</t>
  </si>
  <si>
    <t>نرخ برابری ارز</t>
  </si>
  <si>
    <t xml:space="preserve">ردیف </t>
  </si>
  <si>
    <t xml:space="preserve">اختلاف </t>
  </si>
  <si>
    <t xml:space="preserve">جمع کل </t>
  </si>
  <si>
    <t>ارز نهایی</t>
  </si>
  <si>
    <t xml:space="preserve">توضیحات </t>
  </si>
  <si>
    <t xml:space="preserve">هشدارها </t>
  </si>
  <si>
    <t xml:space="preserve">حاوی فرمول است تغییر داده نشود </t>
  </si>
  <si>
    <t>مجموع ارزش گمرکی</t>
  </si>
  <si>
    <t>تکمیل شود و الزامی</t>
  </si>
  <si>
    <t>مبلغ کل کالا/خدمت ریالی</t>
  </si>
  <si>
    <t xml:space="preserve">مبلغ کل کالا/خدمت ارزی </t>
  </si>
  <si>
    <t xml:space="preserve">ریال درستی که باید طبق دستورالعمل ثبت شود </t>
  </si>
  <si>
    <t>دستورالعمل صدور صورتحسابهای الکترونیکی (مربوط به صادرات)</t>
  </si>
  <si>
    <r>
      <t>موارد زیر برگرفته از سند شناسه RC_IITP.IS _V7.3 :</t>
    </r>
    <r>
      <rPr>
        <b/>
        <sz val="11"/>
        <color theme="1"/>
        <rFont val="Arial"/>
        <family val="2"/>
      </rPr>
      <t xml:space="preserve"> </t>
    </r>
    <r>
      <rPr>
        <b/>
        <sz val="11"/>
        <color theme="1"/>
        <rFont val="Calibri"/>
        <family val="2"/>
      </rPr>
      <t>آذر ماه 1403 می باشد.</t>
    </r>
  </si>
  <si>
    <t>1- صفحه 24/ ردیف 8</t>
  </si>
  <si>
    <t>در صورتحسابهای الکترونیکی با الگوی صادرات، تاریخ و زمان صدور صورتحساب میبایست برابر و یا بزرگتر از تاریخ کوتاژ اظهارنامه گمرکی باشد.</t>
  </si>
  <si>
    <t>2- صفحه 29 / ردیف 10 – بالای صفحه</t>
  </si>
  <si>
    <t>در صورتحسابهای الکترونیکی با الگوی صادرات، چنانچه همه یا بخشی از اقالم صادراتی مرجوع شده ولی صادرکننده برای آن صورتحساب اصلاحی صادر ننماید، مشمول جرائم موضوع ماده (9) قانون پایانه های فروشگاهی و سامانه مودیان خواهد شد.</t>
  </si>
  <si>
    <t>3- صفحه 29 / ردیف 1 – وسط صفحه</t>
  </si>
  <si>
    <t>الگوهای صورتحساب الکترونیکی نوع اول عبارتند از الگوهای صورتحساب الکترونیکی نوع اول عبارتند از: الگوی اول (فروش) ۱ الگوی دوم فروش ارزی ۲ الگوی سوم صورتحساب طلا جواهر و (پلاتین) ۳، الگوی چهارم قرارداد پیمانکاری ۴، الگوی پنجم قبوض خدماتی ۵ الگوی ششم بلیط هواپیما ۶ ، الگوی هفتم (صادرات)، الگوی هشتم (بارنامه) و الگوی یازدهم بورس اوراق بهادار مبتنی بر کالا۱1.</t>
  </si>
  <si>
    <t>4- صفحه 29 / ردیف 7 پایین صفحه</t>
  </si>
  <si>
    <t>صورتحسابهای الکترونیکی با الگوی صادرات مختص ثبت فروشهای صادراتی میباشد.</t>
  </si>
  <si>
    <t>5- صفحه 30 / ردیف 8 بالای صفحه</t>
  </si>
  <si>
    <t>در صورتحساب های الکترونیکی با الگوی صادرات چنانچه صورتحساب صادره با اطلاعات اظهار نامه گمرکی مربوطه مطابقت نداشته باشد مودی کم اظهاری نموده باشد، صورتحساب صادره در حکم صورتحساب نوع دوم با الگوی فروش خواهد بود و مودی مشمول جرائم موضوع ماده (۹) قانون پایانه های فروشگاهی خواهد بود.</t>
  </si>
  <si>
    <t>6- صفحه 30 / ردیف 2 – وسط صفحه</t>
  </si>
  <si>
    <t>در صورتحسابهای الکترونیکی با الگوی صادرات بارنامه و بورس اوراق بهادار مبتنی بر کالا موضوع صورتحساب شامل اصلی ۱، اصلاحی ۲، ابطالی ۳ است.</t>
  </si>
  <si>
    <t>7- صفحه 30 / ردیف 6 – پایین صفحه</t>
  </si>
  <si>
    <t>در مورد صورتحسابهای الکترونیکی با الگوی صادرات و با موضوع اصالحی و ابطالی، تاریخ و زمان صدور صورتحساب اصالحی/ابطالی میبایست از تاریخ کوتاژ اظهارنامه گمرکی بزرگتر و یا مساوی آن باشد.</t>
  </si>
  <si>
    <t>8- صفحه 32 / ردیف 2</t>
  </si>
  <si>
    <t>در صورتی که صورتحساب از نوع اول (صادرات) و بورس اوراق بهادار مبتنی بر کالا ، نوع دوم و یا سوم باشد، ثبت اطلاعات مربوط به خریدار، الزامی نیست.</t>
  </si>
  <si>
    <t>9- صفحه33 / ردیف 17</t>
  </si>
  <si>
    <t>در صورتحسابهای الکترونیکی با الگوی صادرات و بورس اوراق بهادار مبتنی بر کالا، نیازی به درج اطلاعات خریدار نیست.</t>
  </si>
  <si>
    <t>10- صفحه 34 / ردیف 1-4</t>
  </si>
  <si>
    <t>رعایت تناظر یک به یک اظهار نامه گمرکی و صورتحساب الکترونیکی صادراتی بر اساس شماره کوتاژ جهت بهره مندی از معافیت نرخ صفر و مشوقهای مالیاتی الزامی است.</t>
  </si>
  <si>
    <t xml:space="preserve">در صورتحساب های الکترونیکی با الگوی صادرات ثبت فیلد شماره کوتاژ اظهار نامه گمرکی، اختیاری است. لیکن شرط بهره مندی از معافیت نرخ صفر سیستمی و مشوقهای مالیاتی ثبت این فیلد مطابق با اظهار نامه گمرکی است. </t>
  </si>
  <si>
    <t xml:space="preserve">در صورتحساب های الکترونیکی با الگوی صادرات ثبت فیلد شماره کوتاژ اظهار نامه گمرکی، اختیاری است و در صورت ثبت این فیلد می بایست دقیقا مطابق با شماره کوتاژ اظهار نامه گمرکی باشد. </t>
  </si>
  <si>
    <t>در صورتحساب های الکترونیکی با الگوی صادرات در صورت ثبت این فیلد تطابق اطلاعاتی در صورتحساب صادراتی با اظهار نامه گمرکی بر اساس شماره کوتاژ اظهار نامه گمرکی به منظور صحت سنجی اطلاعات صورتحساب انجام می شود.</t>
  </si>
  <si>
    <t>11- صفحه 35 / ردیف 4 و 5</t>
  </si>
  <si>
    <t>در صورت اصلاح اظهار نامه گمرکی و صدور صورتحساب صادراتی اصلاحی تاریخ کوتاژ اظهارنامه گمرکی صورتحساب اصلاحی از تاریخ کوتاژ اظهار نامه گمرکی صورتحساب مرجع نباید کوچکتر باشد.</t>
  </si>
  <si>
    <t>در صورتحسابهای الکترونیکی با الگوی صادرات ثبت فیلد تاریخ کوتاژ اظهار نامه گمرکی، اختیاری است. لیکن شرط بهره مندی از معافیت نرخ صفر سیستمی و مشوقهای مالیاتی ثبت این فیلد مطابق با اظهار نامه گمرکی است.</t>
  </si>
  <si>
    <t>12- صفحه 40 / ردیف 3</t>
  </si>
  <si>
    <t xml:space="preserve">در مورد صورتحسابهای الکترونیکی با الگوی صادرات مجموع صورتحساب (Xs) برابر است با مجموع ارزش </t>
  </si>
  <si>
    <t xml:space="preserve">ریالی و مجموع مالیات بر ارزش افزوده و مجموع سایر مالیات و عوارض و وجوه قانونی </t>
  </si>
  <si>
    <t xml:space="preserve">فرمول محاسبه به صورت زیر میباشد. </t>
  </si>
  <si>
    <t>Xs= RVs+W+W2</t>
  </si>
  <si>
    <t xml:space="preserve">RVs : مجموع ارزش ریالی </t>
  </si>
  <si>
    <t xml:space="preserve">W : مجموع مالیات بر ارزش افزوده </t>
  </si>
  <si>
    <t xml:space="preserve">W2 : مجموع سایر مالیات، عوارض و وجوه قانونی </t>
  </si>
  <si>
    <t>13- صفحه 40 ردیف / 4 پایین صفحه</t>
  </si>
  <si>
    <t>در صورتحسابهای الکترونیکی با الگوی صادرات در صورتی که شناسه کالا خدمت مربوط به ارائه خدمت باشد، فيلد مجموع وزن خالص اختیاری است.</t>
  </si>
  <si>
    <t>14- صفحه 43 / ردیف4</t>
  </si>
  <si>
    <t>در صورتحساب های الکترونیکی با الگوی قبوض خدماتی ، صادرات و بورس اوراق بهادار مبتنی بر کالا، روش تسویه نقدی است.</t>
  </si>
  <si>
    <t>15- صفحه 48 / ردیف 3</t>
  </si>
  <si>
    <t>چنانچه شناسه موجود در صورتحساب صادرات با شناسه موجود در اظهارنامه گمرکی مطابقت نداشته باشد صورتحساب صادره در حکم صورتحساب نوع دوم با الگوی فروش خواهد بود و مودی مشمول جرائم موضوع ماده (۹) قانون پایانه های فروشگاهی خواهد بود.</t>
  </si>
  <si>
    <t>16- صفحه 49 / ردیف 1</t>
  </si>
  <si>
    <t>در صورتحساب های الکترونیکی با الگوی صادرات منظور از این فیلد تعداد اقلام هر کالا خدمت در اظهارنامه گمرکی است.</t>
  </si>
  <si>
    <t>17- صفحه 51 / ردیف 5</t>
  </si>
  <si>
    <t>در صورتحساب های الکترونیکی با الگوی صادرات در صورتی که شناسه کالا خدمت مربوط به ارائه خدمت باشد فيلد وزن خالص اختیاری است.</t>
  </si>
  <si>
    <t>18- صفحه 52 / ردیف 3</t>
  </si>
  <si>
    <t xml:space="preserve">در صورتحساب الکترونیکی با الگوی صادرات ثبت فیلد مبلغ واحد (Cs) اختیاری است. و از رابطه زیر تبعیت می نماید. </t>
  </si>
  <si>
    <t>Cs= RV/As</t>
  </si>
  <si>
    <t xml:space="preserve">As : تعداد / مقدار </t>
  </si>
  <si>
    <t xml:space="preserve">RV ارزش ریالی کالا خدمت </t>
  </si>
  <si>
    <t>19- صفحه 54 / ردیف 1 و 2</t>
  </si>
  <si>
    <t>در صورتحسابهای الکترونیکی با الگوی فروش ارز و صادرات نوع ارز می بایست از کد ایزوی ۴۲۱۷ منبع مذکور در پانویس استخراج و ثبت شود.</t>
  </si>
  <si>
    <t>در صورتحسابهای الکترونیکی با الگوی صادرات نوع ارز مورد معامله میبایست با اظهار نامه گمرکی مطابقت داشته باشد.</t>
  </si>
  <si>
    <t>20- صفحه 55 / ردیف 2</t>
  </si>
  <si>
    <t>در صورتحسابهای الکترونیکی با الگوی صادرات نرخ ارز مورد معامله میبایست با نرخ ارز پروانه گمرکی مطابقت داشته باشد.</t>
  </si>
  <si>
    <t>21- صفحه 56 / ردیف 3</t>
  </si>
  <si>
    <t>چنانچه معادل شماره کوتاژ اعلامی در صورتحساب اظهار نامه گمرکی صادراتی وجود داشته باشد و ارزش ریالی کالا در صورتحساب با اظهارنامه مطابقت نداشته باشد صورتحساب صادره به صورت سیستمی تایید نشده و بدهی آن برای مودی لحاظ خواهد شد.</t>
  </si>
  <si>
    <t>22- صفحه 57 / ردیف 3</t>
  </si>
  <si>
    <t>در صورتحساب های الکترونیکی با الگوی صادرات ارزش ارزی کالا می بایست دقیقا منطبق با اظهار نامه گمرکی در صورتحساب ثبت شود.</t>
  </si>
  <si>
    <t>23- صفحه 61 / ردیف 5</t>
  </si>
  <si>
    <t>نرخ مالیات بر ارزش افزوده در صورتحسابهای با الگوی صادرات برابر صفر است.</t>
  </si>
  <si>
    <t>24- صفحه 64 / ردیف 5 و 6</t>
  </si>
  <si>
    <t xml:space="preserve">در صورتحساب های الکترونیکی با الگوی صادرات مبلغ سایر مالیات و عوارض (Ks2) که بر اساس نوع کالا یا خدمت تعیین می شود. اگر دارای نرخ تعیین شده باشد از فرمول زیر محاسبه می شود. </t>
  </si>
  <si>
    <t xml:space="preserve">Ks2=RV* J2/100 </t>
  </si>
  <si>
    <t xml:space="preserve">J2 : نرخ سایر مالیات، عوارض </t>
  </si>
  <si>
    <t xml:space="preserve">RV : ارزش ریالی کالا </t>
  </si>
  <si>
    <t>فاقد نرخ تعیین شده باشد میتواند بدون انجام محاسبه و در قالب عدد ثابت در صورتحساب درج شود.</t>
  </si>
  <si>
    <t xml:space="preserve">در صورتحساب های الکترونیکی با الگوی صادرات مبلغ سایر وجوه قانونی (K3) که بر اساس نوع کالا یا خدمت تعیین میشود. اگر </t>
  </si>
  <si>
    <t xml:space="preserve">دارای نرخ تعیین شده باشد از فرمول زیر محاسبه می شود. </t>
  </si>
  <si>
    <t xml:space="preserve">Ks3=RV* J3/100 </t>
  </si>
  <si>
    <t xml:space="preserve">J3 نرخ سایر وجوه قانونی </t>
  </si>
  <si>
    <t>25- صفحه 72 ردیف 4</t>
  </si>
  <si>
    <t xml:space="preserve">در صورتحساب های الکترونیکی با الگوی صادرات مبلغ کل کالا خدمت از فرمول زیر محاسبه می شود. </t>
  </si>
  <si>
    <t>Os= RV + Ks + Ks2 + Ks3</t>
  </si>
  <si>
    <t xml:space="preserve">K : مبلغ مالیات بر ارزش افزوده </t>
  </si>
  <si>
    <t xml:space="preserve">KS2 : مبلغ سایر مالیات و عوارض </t>
  </si>
  <si>
    <t xml:space="preserve">K3 : مبلغ سایر وجوه قانونی </t>
  </si>
  <si>
    <t>4- صفحه 61</t>
  </si>
  <si>
    <t>نرخ مالیات بر ارزش افزوده در صورتحسابهای با الگوی صادرات برابر صفر است</t>
  </si>
  <si>
    <t>مبلغ کل ارزی C4</t>
  </si>
  <si>
    <t>نرخ برابری ارز B2</t>
  </si>
  <si>
    <t xml:space="preserve">نزدیک ترین عدد صحیحی میخوام که وقتی مبلغ کل ارزی * نرخ برابری ارز ضرب میشود که اون عدد صحیح </t>
  </si>
  <si>
    <r>
      <t>1-</t>
    </r>
    <r>
      <rPr>
        <sz val="7"/>
        <color theme="1"/>
        <rFont val="Times New Roman"/>
        <family val="1"/>
      </rPr>
      <t xml:space="preserve">      </t>
    </r>
    <r>
      <rPr>
        <sz val="11"/>
        <color theme="1"/>
        <rFont val="Calibri"/>
        <family val="2"/>
      </rPr>
      <t xml:space="preserve">نباید کوچکتر از ( مبلغ کل ارزش * نرخ برابری ارز  )-نرخ برابری ارز 10% </t>
    </r>
  </si>
  <si>
    <r>
      <t>2-</t>
    </r>
    <r>
      <rPr>
        <sz val="7"/>
        <color theme="1"/>
        <rFont val="Times New Roman"/>
        <family val="1"/>
      </rPr>
      <t xml:space="preserve">      </t>
    </r>
    <r>
      <rPr>
        <sz val="11"/>
        <color theme="1"/>
        <rFont val="Calibri"/>
        <family val="2"/>
      </rPr>
      <t>نباید بزرگتر از ( مبلغ کل ارزش * نرخ برابری ارز  )+ نرخ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</si>
</sst>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_ ;_ * #,##0.00\-_ ;_ * &quot;-&quot;??_-_ ;_ @_ "/>
    <numFmt numFmtId="164" formatCode="_ * #,##0_-_ ;_ * #,##0\-_ ;_ * &quot;-&quot;??_-_ ;_ @_ "/>
    <numFmt numFmtId="165" formatCode="_ * #,##0.0000_-_ ;_ * #,##0.0000\-_ ;_ * &quot;-&quot;??_-_ ;_ @_ "/>
    <numFmt numFmtId="166" formatCode="#,##0.0000"/>
  </numFmts>
  <fonts count="12" x14ac:knownFonts="1">
    <font>
      <sz val="11"/>
      <color theme="1"/>
      <name val="Arial"/>
      <family val="2"/>
      <scheme val="minor"/>
    </font>
    <font>
      <sz val="11"/>
      <color theme="1"/>
      <name val="Arial"/>
      <family val="2"/>
      <scheme val="minor"/>
    </font>
    <font>
      <sz val="11"/>
      <color theme="1"/>
      <name val="B Titr"/>
      <charset val="178"/>
    </font>
    <font>
      <sz val="11"/>
      <color theme="1"/>
      <name val="B Nazanin"/>
      <charset val="178"/>
    </font>
    <font>
      <sz val="11"/>
      <color rgb="FFFF0000"/>
      <name val="Arial"/>
      <family val="2"/>
      <scheme val="minor"/>
    </font>
    <font>
      <sz val="10"/>
      <color theme="1"/>
      <name val="B Titr"/>
      <charset val="178"/>
    </font>
    <font>
      <sz val="11"/>
      <color theme="1"/>
      <name val="Calibri"/>
      <family val="2"/>
    </font>
    <font>
      <b/>
      <sz val="11"/>
      <color theme="1"/>
      <name val="Calibri"/>
      <family val="2"/>
    </font>
    <font>
      <b/>
      <sz val="11"/>
      <color theme="1"/>
      <name val="Arial"/>
      <family val="2"/>
    </font>
    <font>
      <sz val="7"/>
      <color theme="1"/>
      <name val="Times New Roman"/>
      <family val="1"/>
    </font>
    <font>
      <b/>
      <sz val="11"/>
      <color theme="1"/>
      <name val="B Titr"/>
      <charset val="178"/>
    </font>
    <font>
      <sz val="11"/>
      <color rgb="FF222222"/>
      <name val="B Titr"/>
      <charset val="178"/>
    </font>
  </fonts>
  <fills count="7">
    <fill>
      <patternFill patternType="none"/>
    </fill>
    <fill>
      <patternFill patternType="gray125"/>
    </fill>
    <fill>
      <patternFill patternType="solid">
        <fgColor rgb="FF92D050"/>
        <bgColor indexed="64"/>
      </patternFill>
    </fill>
    <fill>
      <patternFill patternType="solid">
        <fgColor theme="4"/>
        <bgColor indexed="64"/>
      </patternFill>
    </fill>
    <fill>
      <patternFill patternType="solid">
        <fgColor theme="4" tint="0.79998168889431442"/>
        <bgColor indexed="64"/>
      </patternFill>
    </fill>
    <fill>
      <patternFill patternType="solid">
        <fgColor rgb="FFFF0000"/>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9">
    <xf numFmtId="0" fontId="0" fillId="0" borderId="0" xfId="0"/>
    <xf numFmtId="164" fontId="0" fillId="0" borderId="0" xfId="1" applyNumberFormat="1" applyFont="1"/>
    <xf numFmtId="0" fontId="2" fillId="0" borderId="0" xfId="0" applyFont="1"/>
    <xf numFmtId="165" fontId="0" fillId="0" borderId="0" xfId="1" applyNumberFormat="1" applyFont="1"/>
    <xf numFmtId="164" fontId="0" fillId="0" borderId="0" xfId="1" applyNumberFormat="1" applyFont="1" applyAlignment="1">
      <alignment readingOrder="2"/>
    </xf>
    <xf numFmtId="165" fontId="0" fillId="0" borderId="0" xfId="1" applyNumberFormat="1" applyFont="1" applyAlignment="1">
      <alignment readingOrder="2"/>
    </xf>
    <xf numFmtId="3" fontId="0" fillId="0" borderId="0" xfId="0" applyNumberFormat="1"/>
    <xf numFmtId="164" fontId="3" fillId="2" borderId="1" xfId="1" applyNumberFormat="1" applyFont="1" applyFill="1" applyBorder="1"/>
    <xf numFmtId="0" fontId="3" fillId="0" borderId="0" xfId="0" applyFont="1"/>
    <xf numFmtId="3" fontId="3" fillId="0" borderId="0" xfId="0" applyNumberFormat="1" applyFont="1"/>
    <xf numFmtId="164" fontId="3" fillId="0" borderId="0" xfId="1" applyNumberFormat="1" applyFont="1"/>
    <xf numFmtId="165" fontId="3" fillId="0" borderId="0" xfId="1" applyNumberFormat="1" applyFont="1"/>
    <xf numFmtId="0" fontId="2" fillId="0" borderId="1" xfId="0" applyFont="1" applyBorder="1" applyAlignment="1">
      <alignment horizontal="center"/>
    </xf>
    <xf numFmtId="164" fontId="0" fillId="3" borderId="1" xfId="1" applyNumberFormat="1" applyFont="1" applyFill="1" applyBorder="1"/>
    <xf numFmtId="166" fontId="2" fillId="3" borderId="1" xfId="0" applyNumberFormat="1" applyFont="1" applyFill="1" applyBorder="1" applyAlignment="1">
      <alignment horizontal="center" vertical="center"/>
    </xf>
    <xf numFmtId="166" fontId="2" fillId="3" borderId="1" xfId="0" applyNumberFormat="1" applyFont="1" applyFill="1" applyBorder="1" applyAlignment="1">
      <alignment horizontal="center" vertical="center" wrapText="1"/>
    </xf>
    <xf numFmtId="0" fontId="2" fillId="0" borderId="0" xfId="0" applyFont="1" applyAlignment="1">
      <alignment horizontal="center" vertical="center"/>
    </xf>
    <xf numFmtId="164" fontId="3" fillId="4" borderId="1" xfId="1" applyNumberFormat="1" applyFont="1" applyFill="1" applyBorder="1"/>
    <xf numFmtId="166" fontId="2" fillId="4" borderId="1" xfId="0" applyNumberFormat="1" applyFont="1" applyFill="1" applyBorder="1" applyAlignment="1">
      <alignment horizontal="center" vertical="center"/>
    </xf>
    <xf numFmtId="0" fontId="3" fillId="4" borderId="1" xfId="0" applyFont="1" applyFill="1" applyBorder="1"/>
    <xf numFmtId="164" fontId="3" fillId="6" borderId="1" xfId="1" applyNumberFormat="1" applyFont="1" applyFill="1" applyBorder="1" applyAlignment="1"/>
    <xf numFmtId="165" fontId="3" fillId="6" borderId="3" xfId="0" applyNumberFormat="1" applyFont="1" applyFill="1" applyBorder="1"/>
    <xf numFmtId="164" fontId="4" fillId="5" borderId="1" xfId="1" applyNumberFormat="1" applyFont="1" applyFill="1" applyBorder="1"/>
    <xf numFmtId="0" fontId="6" fillId="6" borderId="0" xfId="0" applyFont="1" applyFill="1" applyAlignment="1">
      <alignment horizontal="right" vertical="center" wrapText="1" readingOrder="2"/>
    </xf>
    <xf numFmtId="0" fontId="6" fillId="0" borderId="0" xfId="0" applyFont="1" applyFill="1" applyAlignment="1">
      <alignment horizontal="center" vertical="center" wrapText="1" readingOrder="2"/>
    </xf>
    <xf numFmtId="0" fontId="7" fillId="0" borderId="0" xfId="0" applyFont="1" applyFill="1" applyAlignment="1">
      <alignment horizontal="right" vertical="center" wrapText="1" readingOrder="2"/>
    </xf>
    <xf numFmtId="0" fontId="6" fillId="0" borderId="0" xfId="0" applyFont="1" applyFill="1" applyAlignment="1">
      <alignment horizontal="right" vertical="center" wrapText="1" readingOrder="2"/>
    </xf>
    <xf numFmtId="0" fontId="0" fillId="0" borderId="0" xfId="0" applyFill="1" applyAlignment="1">
      <alignment wrapText="1"/>
    </xf>
    <xf numFmtId="0" fontId="10" fillId="0" borderId="0" xfId="0" applyFont="1" applyFill="1" applyAlignment="1">
      <alignment horizontal="center" vertical="center" wrapText="1" readingOrder="2"/>
    </xf>
    <xf numFmtId="165" fontId="3" fillId="3" borderId="1" xfId="0" applyNumberFormat="1" applyFont="1" applyFill="1" applyBorder="1" applyProtection="1">
      <protection hidden="1"/>
    </xf>
    <xf numFmtId="3" fontId="3" fillId="3" borderId="1" xfId="0" applyNumberFormat="1" applyFont="1" applyFill="1" applyBorder="1" applyProtection="1">
      <protection hidden="1"/>
    </xf>
    <xf numFmtId="166" fontId="3" fillId="3" borderId="1" xfId="0" applyNumberFormat="1" applyFont="1" applyFill="1" applyBorder="1" applyProtection="1">
      <protection hidden="1"/>
    </xf>
    <xf numFmtId="165" fontId="3" fillId="6" borderId="1" xfId="0" applyNumberFormat="1" applyFont="1" applyFill="1" applyBorder="1" applyProtection="1">
      <protection hidden="1"/>
    </xf>
    <xf numFmtId="3" fontId="3" fillId="6" borderId="1" xfId="0" applyNumberFormat="1" applyFont="1" applyFill="1" applyBorder="1" applyProtection="1">
      <protection hidden="1"/>
    </xf>
    <xf numFmtId="166" fontId="3" fillId="6" borderId="1" xfId="0" applyNumberFormat="1" applyFont="1" applyFill="1" applyBorder="1" applyProtection="1">
      <protection hidden="1"/>
    </xf>
    <xf numFmtId="164" fontId="3" fillId="6" borderId="1" xfId="1" applyNumberFormat="1" applyFont="1" applyFill="1" applyBorder="1" applyProtection="1">
      <protection hidden="1"/>
    </xf>
    <xf numFmtId="3" fontId="5" fillId="3" borderId="1" xfId="0" applyNumberFormat="1" applyFont="1" applyFill="1" applyBorder="1" applyAlignment="1" applyProtection="1">
      <alignment horizontal="center" vertical="center" wrapText="1"/>
      <protection hidden="1"/>
    </xf>
    <xf numFmtId="166" fontId="2" fillId="4" borderId="1" xfId="0" applyNumberFormat="1" applyFont="1" applyFill="1" applyBorder="1" applyAlignment="1">
      <alignment horizontal="center" vertical="center" wrapText="1"/>
    </xf>
    <xf numFmtId="165" fontId="11" fillId="0" borderId="2" xfId="1" applyNumberFormat="1" applyFont="1" applyBorder="1" applyAlignment="1">
      <alignment horizontal="center"/>
    </xf>
    <xf numFmtId="165" fontId="11" fillId="0" borderId="4" xfId="1" applyNumberFormat="1" applyFont="1" applyBorder="1" applyAlignment="1">
      <alignment horizontal="center"/>
    </xf>
    <xf numFmtId="164" fontId="3" fillId="0" borderId="5" xfId="1" applyNumberFormat="1" applyFont="1" applyBorder="1" applyAlignment="1">
      <alignment horizontal="center" vertical="top"/>
    </xf>
    <xf numFmtId="164" fontId="3" fillId="0" borderId="6" xfId="1" applyNumberFormat="1" applyFont="1" applyBorder="1" applyAlignment="1">
      <alignment horizontal="center" vertical="top"/>
    </xf>
    <xf numFmtId="164" fontId="0" fillId="0" borderId="1" xfId="1" applyNumberFormat="1" applyFont="1" applyBorder="1" applyAlignment="1">
      <alignment horizontal="right" vertical="center" readingOrder="2"/>
    </xf>
    <xf numFmtId="164" fontId="0" fillId="0" borderId="1" xfId="1" applyNumberFormat="1" applyFont="1" applyBorder="1" applyAlignment="1">
      <alignment horizontal="right" readingOrder="2"/>
    </xf>
    <xf numFmtId="165" fontId="3" fillId="4" borderId="2" xfId="1" applyNumberFormat="1"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horizontal="center" vertical="center" wrapText="1"/>
      <protection hidden="1"/>
    </xf>
    <xf numFmtId="165" fontId="3" fillId="4" borderId="1" xfId="1" applyNumberFormat="1" applyFont="1" applyFill="1" applyBorder="1" applyAlignment="1">
      <alignment horizontal="center" vertical="center"/>
    </xf>
    <xf numFmtId="164" fontId="3" fillId="4" borderId="1" xfId="1" applyNumberFormat="1" applyFont="1" applyFill="1" applyBorder="1" applyAlignment="1">
      <alignment horizontal="center" vertical="center"/>
    </xf>
    <xf numFmtId="0" fontId="3" fillId="0" borderId="0" xfId="0" applyFont="1" applyAlignment="1">
      <alignment horizontal="center" vertical="center"/>
    </xf>
  </cellXfs>
  <cellStyles count="2">
    <cellStyle name="Comma" xfId="1" builtinId="3"/>
    <cellStyle name="Normal" xfId="0" builtinId="0"/>
  </cellStyles>
  <dxfs count="6">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AC81E-EA44-4749-A7C2-BF64CCDE2258}">
  <sheetPr codeName="Sheet1"/>
  <dimension ref="A1:F22"/>
  <sheetViews>
    <sheetView rightToLeft="1" tabSelected="1" topLeftCell="A4" zoomScale="120" zoomScaleNormal="120" workbookViewId="0">
      <selection activeCell="C2" sqref="C2"/>
    </sheetView>
  </sheetViews>
  <sheetFormatPr defaultRowHeight="14.25" x14ac:dyDescent="0.2"/>
  <cols>
    <col min="1" max="1" width="14.5" style="1" customWidth="1"/>
    <col min="2" max="2" width="16.625" style="1" customWidth="1"/>
    <col min="3" max="3" width="15.125" style="1" bestFit="1" customWidth="1"/>
    <col min="4" max="4" width="18.625" style="1" bestFit="1" customWidth="1"/>
    <col min="5" max="5" width="17.375" style="3" bestFit="1" customWidth="1"/>
    <col min="6" max="6" width="12.5" style="6" bestFit="1" customWidth="1"/>
  </cols>
  <sheetData>
    <row r="1" spans="1:6" s="2" customFormat="1" ht="22.5" x14ac:dyDescent="0.6">
      <c r="A1" s="12" t="s">
        <v>0</v>
      </c>
      <c r="B1" s="12" t="s">
        <v>1</v>
      </c>
      <c r="C1" s="12" t="s">
        <v>9</v>
      </c>
      <c r="D1" s="38" t="s">
        <v>6</v>
      </c>
      <c r="E1" s="39"/>
    </row>
    <row r="2" spans="1:6" s="48" customFormat="1" ht="39" customHeight="1" x14ac:dyDescent="0.2">
      <c r="A2" s="46">
        <v>1000</v>
      </c>
      <c r="B2" s="47">
        <v>100000</v>
      </c>
      <c r="C2" s="36">
        <f>ROUNDDOWN(A2*B2,0)</f>
        <v>100000000</v>
      </c>
      <c r="D2" s="44" t="str">
        <f>IF((A2*B2)-C2&gt;0,"مجموع ارزش ریالی به موجب دستورالعمل سازمان نمیتواند اعشاری باشد ","مشکلی وجود ندارد ")</f>
        <v xml:space="preserve">مشکلی وجود ندارد </v>
      </c>
      <c r="E2" s="45"/>
    </row>
    <row r="3" spans="1:6" s="8" customFormat="1" ht="18" x14ac:dyDescent="0.45">
      <c r="A3" s="10"/>
      <c r="B3" s="10"/>
      <c r="C3" s="10"/>
      <c r="D3" s="10"/>
      <c r="E3" s="11"/>
      <c r="F3" s="9"/>
    </row>
    <row r="4" spans="1:6" s="16" customFormat="1" ht="66" customHeight="1" x14ac:dyDescent="0.2">
      <c r="A4" s="18" t="s">
        <v>2</v>
      </c>
      <c r="B4" s="37" t="s">
        <v>11</v>
      </c>
      <c r="C4" s="15" t="s">
        <v>12</v>
      </c>
      <c r="D4" s="15" t="s">
        <v>13</v>
      </c>
      <c r="E4" s="14" t="s">
        <v>5</v>
      </c>
    </row>
    <row r="5" spans="1:6" s="8" customFormat="1" ht="18" x14ac:dyDescent="0.45">
      <c r="A5" s="19">
        <v>1</v>
      </c>
      <c r="B5" s="17"/>
      <c r="C5" s="29">
        <f t="shared" ref="C5:C15" si="0">ROUNDDOWN(B5/B$2,4-IF(B$2*0.0001=INT(B$2*0.0001),0,LEN(TEXT(B$2*0.0001,"0.############"))-FIND(".",TEXT(B$2*0.0001,"0.############"))))</f>
        <v>0</v>
      </c>
      <c r="D5" s="30">
        <f>IF(ROUNDDOWN(IF(B5=0,0,IF(IF(SUM(B6:B7)=0,1,0)=1,C5*B$2+C$2-SUM(C$5:C$15)*B$2,C5*B$2)),0)&lt;0,"اشتباه",ROUNDDOWN(IF(B5=0,0,IF(IF(SUM(B6:B7)=0,1,0)=1,C5*B$2+C$2-SUM(C$5:C$15)*B$2,C5*B$2)),0))</f>
        <v>0</v>
      </c>
      <c r="E5" s="31">
        <f>IFERROR(ROUNDDOWN(D5/B$2,4),"اشتباه")</f>
        <v>0</v>
      </c>
    </row>
    <row r="6" spans="1:6" s="8" customFormat="1" ht="18" x14ac:dyDescent="0.45">
      <c r="A6" s="19">
        <v>2</v>
      </c>
      <c r="B6" s="17"/>
      <c r="C6" s="29">
        <f t="shared" si="0"/>
        <v>0</v>
      </c>
      <c r="D6" s="30">
        <f t="shared" ref="D6:D15" si="1">IF(ROUNDDOWN(IF(B6=0,0,IF(IF(SUM(B7:B8)=0,1,0)=1,C6*B$2+C$2-SUM(C$5:C$15)*B$2,C6*B$2)),0)&lt;0,"اشتباه",ROUNDDOWN(IF(B6=0,0,IF(IF(SUM(B7:B8)=0,1,0)=1,C6*B$2+C$2-SUM(C$5:C$15)*B$2,C6*B$2)),0))</f>
        <v>0</v>
      </c>
      <c r="E6" s="31">
        <f t="shared" ref="E6:E15" si="2">IFERROR(ROUNDDOWN(D6/B$2,4),"اشتباه")</f>
        <v>0</v>
      </c>
    </row>
    <row r="7" spans="1:6" s="8" customFormat="1" ht="18" x14ac:dyDescent="0.45">
      <c r="A7" s="19">
        <v>1</v>
      </c>
      <c r="B7" s="17"/>
      <c r="C7" s="29">
        <f t="shared" si="0"/>
        <v>0</v>
      </c>
      <c r="D7" s="30">
        <f t="shared" si="1"/>
        <v>0</v>
      </c>
      <c r="E7" s="31">
        <f t="shared" si="2"/>
        <v>0</v>
      </c>
    </row>
    <row r="8" spans="1:6" s="8" customFormat="1" ht="18" x14ac:dyDescent="0.45">
      <c r="A8" s="19">
        <v>2</v>
      </c>
      <c r="B8" s="17"/>
      <c r="C8" s="29">
        <f t="shared" si="0"/>
        <v>0</v>
      </c>
      <c r="D8" s="30">
        <f t="shared" si="1"/>
        <v>0</v>
      </c>
      <c r="E8" s="31">
        <f t="shared" si="2"/>
        <v>0</v>
      </c>
    </row>
    <row r="9" spans="1:6" s="8" customFormat="1" ht="18" x14ac:dyDescent="0.45">
      <c r="A9" s="19">
        <v>1</v>
      </c>
      <c r="B9" s="17"/>
      <c r="C9" s="29">
        <f t="shared" si="0"/>
        <v>0</v>
      </c>
      <c r="D9" s="30">
        <f t="shared" si="1"/>
        <v>0</v>
      </c>
      <c r="E9" s="31">
        <f t="shared" si="2"/>
        <v>0</v>
      </c>
    </row>
    <row r="10" spans="1:6" s="8" customFormat="1" ht="18" x14ac:dyDescent="0.45">
      <c r="A10" s="19">
        <v>2</v>
      </c>
      <c r="B10" s="17"/>
      <c r="C10" s="29">
        <f t="shared" si="0"/>
        <v>0</v>
      </c>
      <c r="D10" s="30">
        <f t="shared" si="1"/>
        <v>0</v>
      </c>
      <c r="E10" s="31">
        <f t="shared" si="2"/>
        <v>0</v>
      </c>
    </row>
    <row r="11" spans="1:6" s="8" customFormat="1" ht="18" x14ac:dyDescent="0.45">
      <c r="A11" s="17"/>
      <c r="B11" s="17"/>
      <c r="C11" s="29">
        <f t="shared" si="0"/>
        <v>0</v>
      </c>
      <c r="D11" s="30">
        <f t="shared" si="1"/>
        <v>0</v>
      </c>
      <c r="E11" s="31">
        <f t="shared" si="2"/>
        <v>0</v>
      </c>
    </row>
    <row r="12" spans="1:6" s="8" customFormat="1" ht="18" x14ac:dyDescent="0.45">
      <c r="A12" s="17"/>
      <c r="B12" s="17"/>
      <c r="C12" s="29">
        <f t="shared" si="0"/>
        <v>0</v>
      </c>
      <c r="D12" s="30">
        <f t="shared" si="1"/>
        <v>0</v>
      </c>
      <c r="E12" s="31">
        <f t="shared" si="2"/>
        <v>0</v>
      </c>
    </row>
    <row r="13" spans="1:6" s="8" customFormat="1" ht="18" x14ac:dyDescent="0.45">
      <c r="A13" s="17"/>
      <c r="B13" s="17"/>
      <c r="C13" s="29">
        <f t="shared" si="0"/>
        <v>0</v>
      </c>
      <c r="D13" s="30">
        <f t="shared" si="1"/>
        <v>0</v>
      </c>
      <c r="E13" s="31">
        <f t="shared" si="2"/>
        <v>0</v>
      </c>
    </row>
    <row r="14" spans="1:6" s="8" customFormat="1" ht="18" x14ac:dyDescent="0.45">
      <c r="A14" s="17"/>
      <c r="B14" s="17"/>
      <c r="C14" s="29">
        <f t="shared" si="0"/>
        <v>0</v>
      </c>
      <c r="D14" s="30">
        <f t="shared" si="1"/>
        <v>0</v>
      </c>
      <c r="E14" s="31">
        <f t="shared" si="2"/>
        <v>0</v>
      </c>
    </row>
    <row r="15" spans="1:6" s="8" customFormat="1" ht="18" x14ac:dyDescent="0.45">
      <c r="A15" s="17"/>
      <c r="B15" s="17"/>
      <c r="C15" s="29">
        <f t="shared" si="0"/>
        <v>0</v>
      </c>
      <c r="D15" s="30">
        <f t="shared" si="1"/>
        <v>0</v>
      </c>
      <c r="E15" s="31">
        <f t="shared" si="2"/>
        <v>0</v>
      </c>
    </row>
    <row r="16" spans="1:6" s="8" customFormat="1" ht="18" x14ac:dyDescent="0.45">
      <c r="A16" s="20" t="s">
        <v>4</v>
      </c>
      <c r="B16" s="35">
        <f>SUM(B5:B15)</f>
        <v>0</v>
      </c>
      <c r="C16" s="32">
        <f>SUM(C5:C15)</f>
        <v>0</v>
      </c>
      <c r="D16" s="33">
        <f>SUM(D5:D15)</f>
        <v>0</v>
      </c>
      <c r="E16" s="34">
        <f>SUM(E5:E15)</f>
        <v>0</v>
      </c>
    </row>
    <row r="17" spans="1:6" s="8" customFormat="1" ht="18" x14ac:dyDescent="0.45">
      <c r="A17" s="40" t="s">
        <v>3</v>
      </c>
      <c r="B17" s="35">
        <f>C2-B16</f>
        <v>100000000</v>
      </c>
      <c r="C17" s="32">
        <f>IF(A2-C16&lt;1,0,A2-C16)</f>
        <v>1000</v>
      </c>
      <c r="D17" s="33">
        <f>C2-D16</f>
        <v>100000000</v>
      </c>
      <c r="E17" s="34">
        <f>E16-A2</f>
        <v>-1000</v>
      </c>
    </row>
    <row r="18" spans="1:6" s="8" customFormat="1" ht="18" x14ac:dyDescent="0.45">
      <c r="A18" s="41"/>
      <c r="B18" s="7" t="str">
        <f>IF(AND(C2-B16&gt;=-1000, C2-B16&lt;=1000), "مشکلی ندارد", "مبالغ کنترل شود")</f>
        <v>مبالغ کنترل شود</v>
      </c>
      <c r="C18" s="21"/>
      <c r="D18" s="7" t="str">
        <f>IF(AND(D17&gt;=-1000, D17&lt;=1000), "مشکلی ندارد", "مبالغ کنترل شود")</f>
        <v>مبالغ کنترل شود</v>
      </c>
      <c r="E18" s="7" t="str">
        <f>IF(AND(E17&gt;=-1000, E17&lt;=1000), "مشکلی ندارد", "مبالغ کنترل شود")</f>
        <v>مشکلی ندارد</v>
      </c>
    </row>
    <row r="19" spans="1:6" ht="18" x14ac:dyDescent="0.45">
      <c r="A19" s="17"/>
      <c r="B19" s="42" t="s">
        <v>10</v>
      </c>
      <c r="C19" s="42"/>
      <c r="D19" s="42"/>
      <c r="E19" s="42"/>
      <c r="F19"/>
    </row>
    <row r="20" spans="1:6" x14ac:dyDescent="0.2">
      <c r="A20" s="13"/>
      <c r="B20" s="43" t="s">
        <v>8</v>
      </c>
      <c r="C20" s="43"/>
      <c r="D20" s="43"/>
      <c r="E20" s="43"/>
      <c r="F20"/>
    </row>
    <row r="21" spans="1:6" x14ac:dyDescent="0.2">
      <c r="A21" s="22"/>
      <c r="B21" s="43" t="s">
        <v>7</v>
      </c>
      <c r="C21" s="43"/>
      <c r="D21" s="43"/>
      <c r="E21" s="43"/>
      <c r="F21"/>
    </row>
    <row r="22" spans="1:6" x14ac:dyDescent="0.2">
      <c r="D22" s="4"/>
      <c r="E22" s="5"/>
      <c r="F22"/>
    </row>
  </sheetData>
  <protectedRanges>
    <protectedRange algorithmName="SHA-512" hashValue="jxRj6pfSxjQ7sx0D6WnXUVzpnNJi3SNIocoZ9EV8mp8ZPykoan6fg6T3xyXKkgyBxNx2OgpqZWng7irOhz4slQ==" saltValue="1bCoScFds8UOJb1jySrcBw==" spinCount="100000" sqref="C2 B16:B17 C5:E17" name="Range1"/>
  </protectedRanges>
  <mergeCells count="6">
    <mergeCell ref="D1:E1"/>
    <mergeCell ref="A17:A18"/>
    <mergeCell ref="B19:E19"/>
    <mergeCell ref="B20:E20"/>
    <mergeCell ref="B21:E21"/>
    <mergeCell ref="D2:E2"/>
  </mergeCells>
  <conditionalFormatting sqref="B18">
    <cfRule type="containsText" dxfId="5" priority="3" operator="containsText" text="ندارد">
      <formula>NOT(ISERROR(SEARCH("ندارد",B18)))</formula>
    </cfRule>
    <cfRule type="containsText" dxfId="4" priority="4" operator="containsText" text="کنترل">
      <formula>NOT(ISERROR(SEARCH("کنترل",B18)))</formula>
    </cfRule>
  </conditionalFormatting>
  <conditionalFormatting sqref="D2">
    <cfRule type="containsText" dxfId="3" priority="5" operator="containsText" text="ندارد ">
      <formula>NOT(ISERROR(SEARCH("ندارد ",D2)))</formula>
    </cfRule>
    <cfRule type="containsText" dxfId="2" priority="6" operator="containsText" text="اعشاری">
      <formula>NOT(ISERROR(SEARCH("اعشاری",D2)))</formula>
    </cfRule>
  </conditionalFormatting>
  <conditionalFormatting sqref="D18:E18">
    <cfRule type="containsText" dxfId="1" priority="1" operator="containsText" text="ندارد">
      <formula>NOT(ISERROR(SEARCH("ندارد",D18)))</formula>
    </cfRule>
    <cfRule type="containsText" dxfId="0" priority="2" operator="containsText" text="کنترل">
      <formula>NOT(ISERROR(SEARCH("کنترل",D18)))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7303-AE11-46FE-A085-6FC0C4B75460}">
  <dimension ref="A1:A89"/>
  <sheetViews>
    <sheetView rightToLeft="1" workbookViewId="0">
      <selection activeCell="A30" sqref="A30"/>
    </sheetView>
  </sheetViews>
  <sheetFormatPr defaultRowHeight="14.25" x14ac:dyDescent="0.2"/>
  <cols>
    <col min="1" max="1" width="100.625" style="27" customWidth="1"/>
  </cols>
  <sheetData>
    <row r="1" spans="1:1" ht="45.75" customHeight="1" x14ac:dyDescent="0.2">
      <c r="A1" s="28" t="s">
        <v>14</v>
      </c>
    </row>
    <row r="2" spans="1:1" ht="15" x14ac:dyDescent="0.2">
      <c r="A2" s="24">
        <v>0</v>
      </c>
    </row>
    <row r="3" spans="1:1" ht="15" x14ac:dyDescent="0.2">
      <c r="A3" s="25" t="s">
        <v>15</v>
      </c>
    </row>
    <row r="4" spans="1:1" ht="15" x14ac:dyDescent="0.2">
      <c r="A4" s="23" t="s">
        <v>16</v>
      </c>
    </row>
    <row r="5" spans="1:1" ht="15" x14ac:dyDescent="0.2">
      <c r="A5" s="26" t="s">
        <v>17</v>
      </c>
    </row>
    <row r="6" spans="1:1" ht="15" x14ac:dyDescent="0.2">
      <c r="A6" s="23" t="s">
        <v>18</v>
      </c>
    </row>
    <row r="7" spans="1:1" ht="30" x14ac:dyDescent="0.2">
      <c r="A7" s="26" t="s">
        <v>19</v>
      </c>
    </row>
    <row r="8" spans="1:1" ht="15" x14ac:dyDescent="0.2">
      <c r="A8" s="23" t="s">
        <v>20</v>
      </c>
    </row>
    <row r="9" spans="1:1" ht="45" x14ac:dyDescent="0.2">
      <c r="A9" s="26" t="s">
        <v>21</v>
      </c>
    </row>
    <row r="10" spans="1:1" ht="15" x14ac:dyDescent="0.2">
      <c r="A10" s="23" t="s">
        <v>22</v>
      </c>
    </row>
    <row r="11" spans="1:1" ht="15" x14ac:dyDescent="0.2">
      <c r="A11" s="26" t="s">
        <v>23</v>
      </c>
    </row>
    <row r="12" spans="1:1" ht="15" x14ac:dyDescent="0.2">
      <c r="A12" s="23" t="s">
        <v>24</v>
      </c>
    </row>
    <row r="13" spans="1:1" ht="45" x14ac:dyDescent="0.2">
      <c r="A13" s="26" t="s">
        <v>25</v>
      </c>
    </row>
    <row r="14" spans="1:1" ht="15" x14ac:dyDescent="0.2">
      <c r="A14" s="23" t="s">
        <v>26</v>
      </c>
    </row>
    <row r="15" spans="1:1" ht="15" x14ac:dyDescent="0.2">
      <c r="A15" s="26" t="s">
        <v>27</v>
      </c>
    </row>
    <row r="16" spans="1:1" ht="15" x14ac:dyDescent="0.2">
      <c r="A16" s="23" t="s">
        <v>28</v>
      </c>
    </row>
    <row r="17" spans="1:1" ht="30" x14ac:dyDescent="0.2">
      <c r="A17" s="26" t="s">
        <v>29</v>
      </c>
    </row>
    <row r="18" spans="1:1" ht="15" x14ac:dyDescent="0.2">
      <c r="A18" s="23" t="s">
        <v>30</v>
      </c>
    </row>
    <row r="19" spans="1:1" ht="15" x14ac:dyDescent="0.2">
      <c r="A19" s="26" t="s">
        <v>31</v>
      </c>
    </row>
    <row r="20" spans="1:1" ht="15" x14ac:dyDescent="0.2">
      <c r="A20" s="23" t="s">
        <v>32</v>
      </c>
    </row>
    <row r="21" spans="1:1" ht="15" x14ac:dyDescent="0.2">
      <c r="A21" s="26" t="s">
        <v>33</v>
      </c>
    </row>
    <row r="22" spans="1:1" ht="15" x14ac:dyDescent="0.2">
      <c r="A22" s="23" t="s">
        <v>34</v>
      </c>
    </row>
    <row r="23" spans="1:1" ht="30" x14ac:dyDescent="0.2">
      <c r="A23" s="26" t="s">
        <v>35</v>
      </c>
    </row>
    <row r="24" spans="1:1" ht="30" x14ac:dyDescent="0.2">
      <c r="A24" s="26" t="s">
        <v>36</v>
      </c>
    </row>
    <row r="25" spans="1:1" ht="30" x14ac:dyDescent="0.2">
      <c r="A25" s="26" t="s">
        <v>37</v>
      </c>
    </row>
    <row r="26" spans="1:1" ht="30" x14ac:dyDescent="0.2">
      <c r="A26" s="26" t="s">
        <v>38</v>
      </c>
    </row>
    <row r="27" spans="1:1" ht="15" x14ac:dyDescent="0.2">
      <c r="A27" s="23" t="s">
        <v>39</v>
      </c>
    </row>
    <row r="28" spans="1:1" ht="30" x14ac:dyDescent="0.2">
      <c r="A28" s="26" t="s">
        <v>40</v>
      </c>
    </row>
    <row r="29" spans="1:1" ht="30" x14ac:dyDescent="0.2">
      <c r="A29" s="26" t="s">
        <v>41</v>
      </c>
    </row>
    <row r="30" spans="1:1" ht="15" x14ac:dyDescent="0.2">
      <c r="A30" s="23" t="s">
        <v>42</v>
      </c>
    </row>
    <row r="31" spans="1:1" ht="15" x14ac:dyDescent="0.2">
      <c r="A31" s="26" t="s">
        <v>43</v>
      </c>
    </row>
    <row r="32" spans="1:1" ht="15" x14ac:dyDescent="0.2">
      <c r="A32" s="26" t="s">
        <v>44</v>
      </c>
    </row>
    <row r="33" spans="1:1" ht="15" x14ac:dyDescent="0.2">
      <c r="A33" s="26" t="s">
        <v>45</v>
      </c>
    </row>
    <row r="34" spans="1:1" ht="15" x14ac:dyDescent="0.2">
      <c r="A34" s="26" t="s">
        <v>46</v>
      </c>
    </row>
    <row r="35" spans="1:1" ht="15" x14ac:dyDescent="0.2">
      <c r="A35" s="26" t="s">
        <v>47</v>
      </c>
    </row>
    <row r="36" spans="1:1" ht="15" x14ac:dyDescent="0.2">
      <c r="A36" s="26" t="s">
        <v>48</v>
      </c>
    </row>
    <row r="37" spans="1:1" ht="15" x14ac:dyDescent="0.2">
      <c r="A37" s="26" t="s">
        <v>49</v>
      </c>
    </row>
    <row r="38" spans="1:1" ht="15" x14ac:dyDescent="0.2">
      <c r="A38" s="23" t="s">
        <v>50</v>
      </c>
    </row>
    <row r="39" spans="1:1" ht="15" x14ac:dyDescent="0.2">
      <c r="A39" s="26" t="s">
        <v>51</v>
      </c>
    </row>
    <row r="40" spans="1:1" ht="15" x14ac:dyDescent="0.2">
      <c r="A40" s="23" t="s">
        <v>52</v>
      </c>
    </row>
    <row r="41" spans="1:1" ht="15" x14ac:dyDescent="0.2">
      <c r="A41" s="26" t="s">
        <v>53</v>
      </c>
    </row>
    <row r="42" spans="1:1" ht="15" x14ac:dyDescent="0.2">
      <c r="A42" s="23" t="s">
        <v>54</v>
      </c>
    </row>
    <row r="43" spans="1:1" ht="30" x14ac:dyDescent="0.2">
      <c r="A43" s="26" t="s">
        <v>55</v>
      </c>
    </row>
    <row r="44" spans="1:1" ht="15" x14ac:dyDescent="0.2">
      <c r="A44" s="23" t="s">
        <v>56</v>
      </c>
    </row>
    <row r="45" spans="1:1" ht="15" x14ac:dyDescent="0.2">
      <c r="A45" s="26" t="s">
        <v>57</v>
      </c>
    </row>
    <row r="46" spans="1:1" ht="15" x14ac:dyDescent="0.2">
      <c r="A46" s="23" t="s">
        <v>58</v>
      </c>
    </row>
    <row r="47" spans="1:1" ht="15" x14ac:dyDescent="0.2">
      <c r="A47" s="26" t="s">
        <v>59</v>
      </c>
    </row>
    <row r="48" spans="1:1" ht="15" x14ac:dyDescent="0.2">
      <c r="A48" s="23" t="s">
        <v>60</v>
      </c>
    </row>
    <row r="49" spans="1:1" ht="15" x14ac:dyDescent="0.2">
      <c r="A49" s="26" t="s">
        <v>61</v>
      </c>
    </row>
    <row r="50" spans="1:1" ht="15" x14ac:dyDescent="0.2">
      <c r="A50" s="26" t="s">
        <v>62</v>
      </c>
    </row>
    <row r="51" spans="1:1" ht="15" x14ac:dyDescent="0.2">
      <c r="A51" s="26" t="s">
        <v>63</v>
      </c>
    </row>
    <row r="52" spans="1:1" ht="15" x14ac:dyDescent="0.2">
      <c r="A52" s="26" t="s">
        <v>64</v>
      </c>
    </row>
    <row r="53" spans="1:1" ht="15" x14ac:dyDescent="0.2">
      <c r="A53" s="23" t="s">
        <v>65</v>
      </c>
    </row>
    <row r="54" spans="1:1" ht="15" x14ac:dyDescent="0.2">
      <c r="A54" s="26" t="s">
        <v>66</v>
      </c>
    </row>
    <row r="55" spans="1:1" ht="15" x14ac:dyDescent="0.2">
      <c r="A55" s="26" t="s">
        <v>67</v>
      </c>
    </row>
    <row r="56" spans="1:1" ht="15" x14ac:dyDescent="0.2">
      <c r="A56" s="23" t="s">
        <v>68</v>
      </c>
    </row>
    <row r="57" spans="1:1" ht="15" x14ac:dyDescent="0.2">
      <c r="A57" s="26" t="s">
        <v>69</v>
      </c>
    </row>
    <row r="58" spans="1:1" ht="15" x14ac:dyDescent="0.2">
      <c r="A58" s="23" t="s">
        <v>70</v>
      </c>
    </row>
    <row r="59" spans="1:1" ht="30" x14ac:dyDescent="0.2">
      <c r="A59" s="26" t="s">
        <v>71</v>
      </c>
    </row>
    <row r="60" spans="1:1" ht="15" x14ac:dyDescent="0.2">
      <c r="A60" s="23" t="s">
        <v>72</v>
      </c>
    </row>
    <row r="61" spans="1:1" ht="15" x14ac:dyDescent="0.2">
      <c r="A61" s="26" t="s">
        <v>73</v>
      </c>
    </row>
    <row r="62" spans="1:1" ht="15" x14ac:dyDescent="0.2">
      <c r="A62" s="23" t="s">
        <v>74</v>
      </c>
    </row>
    <row r="63" spans="1:1" ht="15" x14ac:dyDescent="0.2">
      <c r="A63" s="26" t="s">
        <v>75</v>
      </c>
    </row>
    <row r="64" spans="1:1" ht="15" x14ac:dyDescent="0.2">
      <c r="A64" s="23" t="s">
        <v>76</v>
      </c>
    </row>
    <row r="65" spans="1:1" ht="30" x14ac:dyDescent="0.2">
      <c r="A65" s="26" t="s">
        <v>77</v>
      </c>
    </row>
    <row r="66" spans="1:1" ht="15" x14ac:dyDescent="0.2">
      <c r="A66" s="26" t="s">
        <v>78</v>
      </c>
    </row>
    <row r="67" spans="1:1" ht="15" x14ac:dyDescent="0.2">
      <c r="A67" s="26" t="s">
        <v>79</v>
      </c>
    </row>
    <row r="68" spans="1:1" ht="15" x14ac:dyDescent="0.2">
      <c r="A68" s="26" t="s">
        <v>80</v>
      </c>
    </row>
    <row r="69" spans="1:1" ht="15" x14ac:dyDescent="0.2">
      <c r="A69" s="26" t="s">
        <v>81</v>
      </c>
    </row>
    <row r="70" spans="1:1" ht="15" x14ac:dyDescent="0.2">
      <c r="A70" s="26" t="s">
        <v>82</v>
      </c>
    </row>
    <row r="71" spans="1:1" ht="15" x14ac:dyDescent="0.2">
      <c r="A71" s="26" t="s">
        <v>83</v>
      </c>
    </row>
    <row r="72" spans="1:1" ht="15" x14ac:dyDescent="0.2">
      <c r="A72" s="26" t="s">
        <v>84</v>
      </c>
    </row>
    <row r="73" spans="1:1" ht="15" x14ac:dyDescent="0.2">
      <c r="A73" s="26" t="s">
        <v>85</v>
      </c>
    </row>
    <row r="74" spans="1:1" ht="15" x14ac:dyDescent="0.2">
      <c r="A74" s="26" t="s">
        <v>80</v>
      </c>
    </row>
    <row r="75" spans="1:1" ht="15" x14ac:dyDescent="0.2">
      <c r="A75" s="26" t="s">
        <v>81</v>
      </c>
    </row>
    <row r="76" spans="1:1" ht="15" x14ac:dyDescent="0.2">
      <c r="A76" s="23" t="s">
        <v>86</v>
      </c>
    </row>
    <row r="77" spans="1:1" ht="15" x14ac:dyDescent="0.2">
      <c r="A77" s="26" t="s">
        <v>87</v>
      </c>
    </row>
    <row r="78" spans="1:1" ht="15" x14ac:dyDescent="0.2">
      <c r="A78" s="26" t="s">
        <v>88</v>
      </c>
    </row>
    <row r="79" spans="1:1" ht="15" x14ac:dyDescent="0.2">
      <c r="A79" s="26" t="s">
        <v>80</v>
      </c>
    </row>
    <row r="80" spans="1:1" ht="15" x14ac:dyDescent="0.2">
      <c r="A80" s="26" t="s">
        <v>89</v>
      </c>
    </row>
    <row r="81" spans="1:1" ht="15" x14ac:dyDescent="0.2">
      <c r="A81" s="26" t="s">
        <v>90</v>
      </c>
    </row>
    <row r="82" spans="1:1" ht="15" x14ac:dyDescent="0.2">
      <c r="A82" s="26" t="s">
        <v>91</v>
      </c>
    </row>
    <row r="83" spans="1:1" ht="15" x14ac:dyDescent="0.2">
      <c r="A83" s="23" t="s">
        <v>92</v>
      </c>
    </row>
    <row r="84" spans="1:1" ht="15" x14ac:dyDescent="0.2">
      <c r="A84" s="26" t="s">
        <v>93</v>
      </c>
    </row>
    <row r="85" spans="1:1" ht="15" x14ac:dyDescent="0.2">
      <c r="A85" s="26" t="s">
        <v>94</v>
      </c>
    </row>
    <row r="86" spans="1:1" ht="15" x14ac:dyDescent="0.2">
      <c r="A86" s="26" t="s">
        <v>95</v>
      </c>
    </row>
    <row r="87" spans="1:1" ht="15" x14ac:dyDescent="0.2">
      <c r="A87" s="26" t="s">
        <v>96</v>
      </c>
    </row>
    <row r="88" spans="1:1" ht="15" x14ac:dyDescent="0.2">
      <c r="A88" s="26" t="s">
        <v>97</v>
      </c>
    </row>
    <row r="89" spans="1:1" ht="15" x14ac:dyDescent="0.2">
      <c r="A89" s="26" t="s">
        <v>98</v>
      </c>
    </row>
  </sheetData>
  <autoFilter ref="A3:A89" xr:uid="{164F7303-AE11-46FE-A085-6FC0C4B7546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محاسبه</vt:lpstr>
      <vt:lpstr>نکات صادرات در دستورالعمل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thdorsan</dc:creator>
  <cp:lastModifiedBy>Th Dorsan</cp:lastModifiedBy>
  <dcterms:created xsi:type="dcterms:W3CDTF">2015-06-05T18:17:20Z</dcterms:created>
  <dcterms:modified xsi:type="dcterms:W3CDTF">2025-03-06T11:27:01Z</dcterms:modified>
</cp:coreProperties>
</file>