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RDanesh\Desktop\حسابداری 1404\افزایش مزد 1404\"/>
    </mc:Choice>
  </mc:AlternateContent>
  <xr:revisionPtr revIDLastSave="0" documentId="13_ncr:1_{A234FB8B-7D28-4B64-98BB-9FD5194A06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H19" i="1"/>
  <c r="H18" i="1"/>
  <c r="H17" i="1"/>
  <c r="H15" i="1"/>
  <c r="J15" i="1" s="1"/>
  <c r="H14" i="1"/>
  <c r="J14" i="1" s="1"/>
  <c r="H13" i="1"/>
  <c r="J13" i="1" s="1"/>
  <c r="H11" i="1"/>
  <c r="H10" i="1"/>
  <c r="J7" i="1"/>
  <c r="F6" i="1"/>
  <c r="C13" i="1"/>
  <c r="D13" i="1"/>
  <c r="F7" i="1"/>
  <c r="F13" i="1"/>
  <c r="G13" i="1" s="1"/>
  <c r="D7" i="1"/>
  <c r="D6" i="1"/>
  <c r="H16" i="1" l="1"/>
  <c r="J16" i="1" s="1"/>
  <c r="K13" i="1" s="1"/>
  <c r="D8" i="1"/>
  <c r="F8" i="1" s="1"/>
  <c r="G8" i="1" s="1"/>
  <c r="H9" i="1" s="1"/>
  <c r="J19" i="1"/>
  <c r="J11" i="1"/>
  <c r="J8" i="1"/>
  <c r="H20" i="1" l="1"/>
  <c r="J20" i="1" s="1"/>
  <c r="J9" i="1"/>
  <c r="J18" i="1"/>
  <c r="J17" i="1"/>
  <c r="J10" i="1"/>
  <c r="D10" i="1"/>
  <c r="F10" i="1" s="1"/>
  <c r="G10" i="1" s="1"/>
  <c r="D17" i="1"/>
  <c r="F17" i="1" s="1"/>
  <c r="G17" i="1" s="1"/>
  <c r="H21" i="1" l="1"/>
  <c r="J21" i="1" s="1"/>
  <c r="K17" i="1" s="1"/>
  <c r="K8" i="1"/>
  <c r="L8" i="1" s="1"/>
  <c r="G7" i="1"/>
  <c r="K7" i="1" s="1"/>
  <c r="L7" i="1" s="1"/>
  <c r="H12" i="1"/>
  <c r="J12" i="1" s="1"/>
  <c r="G6" i="1"/>
  <c r="K10" i="1" l="1"/>
  <c r="L10" i="1" s="1"/>
  <c r="L17" i="1"/>
</calcChain>
</file>

<file path=xl/sharedStrings.xml><?xml version="1.0" encoding="utf-8"?>
<sst xmlns="http://schemas.openxmlformats.org/spreadsheetml/2006/main" count="28" uniqueCount="28">
  <si>
    <t>حقوق سالانه</t>
  </si>
  <si>
    <t>نرخ مالیاتی متعلقه</t>
  </si>
  <si>
    <t>مساوی یا کمتر از میزان معافیت</t>
  </si>
  <si>
    <t>ردیف</t>
  </si>
  <si>
    <t>حد معاف</t>
  </si>
  <si>
    <t>پایه اول</t>
  </si>
  <si>
    <t xml:space="preserve">مالیات ماهانه </t>
  </si>
  <si>
    <t>پایه دوم</t>
  </si>
  <si>
    <t>پایه سوم</t>
  </si>
  <si>
    <t>پایه چهارم</t>
  </si>
  <si>
    <t>جمع مالیات ماهانه</t>
  </si>
  <si>
    <t>جمع مالیات سالانه</t>
  </si>
  <si>
    <t>حقوق ماهانه ( تا سقف اعداد جدول )</t>
  </si>
  <si>
    <t>میزان معافیت سالانه</t>
  </si>
  <si>
    <t>مانده مشمول مالیات به کسر معافیت سالانه</t>
  </si>
  <si>
    <t>مانده مشمول مالیات به کسر معافیت ماهانه</t>
  </si>
  <si>
    <t>مشمول محاسبه مالیات</t>
  </si>
  <si>
    <t>جدول محاسبه مالیات بر درامد حقوق سال 1404</t>
  </si>
  <si>
    <t xml:space="preserve"> بر اساس بند "ز" تبصره 1  قانون بودجه 1404  در تعیین میزان مالیات حقوق و دستمزد </t>
  </si>
  <si>
    <t xml:space="preserve">( میزان معافیت ماهانه 24 میلیون تومان و معافیت سالانه 288 میلیون تومان )                                  </t>
  </si>
  <si>
    <t>تا سقف 300 میلیون ریال</t>
  </si>
  <si>
    <t>تاسقف380 میلیون ریال</t>
  </si>
  <si>
    <t>تا سقف 500 میلیون ریال</t>
  </si>
  <si>
    <t>تا سقف 667 میلیون ریال</t>
  </si>
  <si>
    <t>بالاتر از 667 میلیون ریال( مثلا 800 میلیون ریال )</t>
  </si>
  <si>
    <t xml:space="preserve">شرح میزان حقوق ماهانه </t>
  </si>
  <si>
    <t>پایه پنجم</t>
  </si>
  <si>
    <r>
      <rPr>
        <b/>
        <sz val="36"/>
        <color theme="1"/>
        <rFont val="B Titr"/>
        <charset val="178"/>
      </rPr>
      <t xml:space="preserve">محاسبات این جدول بر اساس بخشنامه شماره 200/1403/63  سازمان  امور مالیاتی جهت محاسبه مالیات حقوق و دستمزد در سال 1404  و بمنظور تشریح بیشتر آن صورت گرفته است .      </t>
    </r>
    <r>
      <rPr>
        <b/>
        <sz val="30"/>
        <color theme="1"/>
        <rFont val="B Titr"/>
        <charset val="178"/>
      </rPr>
      <t xml:space="preserve">                                                     </t>
    </r>
    <r>
      <rPr>
        <b/>
        <sz val="40"/>
        <color theme="1"/>
        <rFont val="B Titr"/>
        <charset val="178"/>
      </rPr>
      <t>رحیمی دانش</t>
    </r>
    <r>
      <rPr>
        <b/>
        <sz val="30"/>
        <color theme="1"/>
        <rFont val="B Titr"/>
        <charset val="178"/>
      </rPr>
      <t xml:space="preserve">     </t>
    </r>
    <r>
      <rPr>
        <b/>
        <sz val="72"/>
        <color rgb="FF002060"/>
        <rFont val="Edwardian Script ITC"/>
        <family val="4"/>
      </rPr>
      <t>mehrzadrahimidanesh.topadviser@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</si>
</sst>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&quot;ريال&quot;* #,##0.00_-;_-&quot;ريال&quot;* #,##0.00\-;_-&quot;ريال&quot;* &quot;-&quot;??_-;_-@_-"/>
    <numFmt numFmtId="166" formatCode="_-&quot;ريال&quot;* #,##0_-;_-&quot;ريال&quot;* #,##0\-;_-&quot;ريال&quot;* &quot;-&quot;??_-;_-@_-"/>
    <numFmt numFmtId="167" formatCode="_(* #,##0_);_(* \(#,##0\);_(* &quot;-&quot;??_);_(@_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4"/>
      <color theme="1"/>
      <name val="B Nazanin"/>
      <charset val="178"/>
    </font>
    <font>
      <b/>
      <sz val="20"/>
      <color theme="1"/>
      <name val="B Zar"/>
      <charset val="178"/>
    </font>
    <font>
      <b/>
      <sz val="20"/>
      <color theme="1"/>
      <name val="B Titr"/>
      <charset val="178"/>
    </font>
    <font>
      <b/>
      <sz val="24"/>
      <color theme="1"/>
      <name val="B Titr"/>
      <charset val="178"/>
    </font>
    <font>
      <b/>
      <sz val="30"/>
      <color theme="1"/>
      <name val="B Titr"/>
      <charset val="178"/>
    </font>
    <font>
      <b/>
      <sz val="36"/>
      <color theme="1"/>
      <name val="B Titr"/>
      <charset val="178"/>
    </font>
    <font>
      <b/>
      <sz val="26"/>
      <color theme="1"/>
      <name val="B Titr"/>
      <charset val="178"/>
    </font>
    <font>
      <b/>
      <sz val="26"/>
      <color rgb="FFFF0000"/>
      <name val="B Titr"/>
      <charset val="178"/>
    </font>
    <font>
      <b/>
      <sz val="28"/>
      <color theme="1"/>
      <name val="B Titr"/>
      <charset val="178"/>
    </font>
    <font>
      <b/>
      <sz val="28"/>
      <color rgb="FFFF0000"/>
      <name val="B Titr"/>
      <charset val="178"/>
    </font>
    <font>
      <b/>
      <sz val="72"/>
      <color rgb="FF002060"/>
      <name val="Edwardian Script ITC"/>
      <family val="4"/>
    </font>
    <font>
      <b/>
      <sz val="40"/>
      <color theme="1"/>
      <name val="B Titr"/>
      <charset val="178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A3E7FF"/>
        <bgColor indexed="64"/>
      </patternFill>
    </fill>
    <fill>
      <patternFill patternType="solid">
        <fgColor rgb="FFBBFBBB"/>
        <bgColor indexed="64"/>
      </patternFill>
    </fill>
    <fill>
      <patternFill patternType="solid">
        <fgColor rgb="FFFAF39A"/>
        <bgColor indexed="64"/>
      </patternFill>
    </fill>
    <fill>
      <patternFill patternType="solid">
        <fgColor rgb="FFDCC5ED"/>
        <bgColor indexed="64"/>
      </patternFill>
    </fill>
    <fill>
      <patternFill patternType="solid">
        <fgColor rgb="FFD9DBF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7B9B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7" fontId="2" fillId="0" borderId="0" xfId="3" applyNumberFormat="1" applyFont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8" fillId="5" borderId="5" xfId="1" applyNumberFormat="1" applyFont="1" applyFill="1" applyBorder="1" applyAlignment="1">
      <alignment horizontal="center" vertical="center"/>
    </xf>
    <xf numFmtId="9" fontId="8" fillId="5" borderId="5" xfId="2" applyFont="1" applyFill="1" applyBorder="1" applyAlignment="1">
      <alignment horizontal="center" vertical="center"/>
    </xf>
    <xf numFmtId="166" fontId="9" fillId="5" borderId="5" xfId="1" applyNumberFormat="1" applyFont="1" applyFill="1" applyBorder="1" applyAlignment="1">
      <alignment horizontal="center" vertical="center"/>
    </xf>
    <xf numFmtId="166" fontId="8" fillId="5" borderId="6" xfId="1" applyNumberFormat="1" applyFont="1" applyFill="1" applyBorder="1" applyAlignment="1">
      <alignment horizontal="center" vertical="center"/>
    </xf>
    <xf numFmtId="166" fontId="10" fillId="6" borderId="7" xfId="1" applyNumberFormat="1" applyFont="1" applyFill="1" applyBorder="1" applyAlignment="1">
      <alignment horizontal="center" vertical="center"/>
    </xf>
    <xf numFmtId="9" fontId="10" fillId="6" borderId="7" xfId="2" applyFont="1" applyFill="1" applyBorder="1" applyAlignment="1">
      <alignment horizontal="center" vertical="center"/>
    </xf>
    <xf numFmtId="166" fontId="10" fillId="6" borderId="1" xfId="1" applyNumberFormat="1" applyFont="1" applyFill="1" applyBorder="1" applyAlignment="1">
      <alignment horizontal="center" vertical="center"/>
    </xf>
    <xf numFmtId="9" fontId="10" fillId="6" borderId="1" xfId="2" applyFont="1" applyFill="1" applyBorder="1" applyAlignment="1">
      <alignment horizontal="center" vertical="center"/>
    </xf>
    <xf numFmtId="166" fontId="10" fillId="6" borderId="11" xfId="1" applyNumberFormat="1" applyFont="1" applyFill="1" applyBorder="1" applyAlignment="1">
      <alignment horizontal="center" vertical="center"/>
    </xf>
    <xf numFmtId="9" fontId="10" fillId="6" borderId="11" xfId="2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167" fontId="5" fillId="8" borderId="5" xfId="3" applyNumberFormat="1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166" fontId="10" fillId="6" borderId="8" xfId="1" applyNumberFormat="1" applyFont="1" applyFill="1" applyBorder="1" applyAlignment="1">
      <alignment horizontal="center" vertical="center"/>
    </xf>
    <xf numFmtId="166" fontId="10" fillId="6" borderId="2" xfId="1" applyNumberFormat="1" applyFont="1" applyFill="1" applyBorder="1" applyAlignment="1">
      <alignment horizontal="center" vertical="center"/>
    </xf>
    <xf numFmtId="166" fontId="10" fillId="6" borderId="11" xfId="1" applyNumberFormat="1" applyFont="1" applyFill="1" applyBorder="1" applyAlignment="1">
      <alignment horizontal="center" vertical="center"/>
    </xf>
    <xf numFmtId="166" fontId="11" fillId="6" borderId="7" xfId="1" applyNumberFormat="1" applyFont="1" applyFill="1" applyBorder="1" applyAlignment="1">
      <alignment horizontal="center" vertical="center"/>
    </xf>
    <xf numFmtId="166" fontId="11" fillId="6" borderId="1" xfId="1" applyNumberFormat="1" applyFont="1" applyFill="1" applyBorder="1" applyAlignment="1">
      <alignment horizontal="center" vertical="center"/>
    </xf>
    <xf numFmtId="166" fontId="11" fillId="6" borderId="14" xfId="1" applyNumberFormat="1" applyFont="1" applyFill="1" applyBorder="1" applyAlignment="1">
      <alignment horizontal="center" vertical="center"/>
    </xf>
    <xf numFmtId="166" fontId="11" fillId="6" borderId="10" xfId="1" applyNumberFormat="1" applyFont="1" applyFill="1" applyBorder="1" applyAlignment="1">
      <alignment horizontal="center" vertical="center"/>
    </xf>
    <xf numFmtId="166" fontId="10" fillId="6" borderId="9" xfId="1" applyNumberFormat="1" applyFont="1" applyFill="1" applyBorder="1" applyAlignment="1">
      <alignment horizontal="center" vertical="center"/>
    </xf>
    <xf numFmtId="166" fontId="10" fillId="6" borderId="13" xfId="1" applyNumberFormat="1" applyFont="1" applyFill="1" applyBorder="1" applyAlignment="1">
      <alignment horizontal="center" vertical="center"/>
    </xf>
    <xf numFmtId="166" fontId="10" fillId="6" borderId="15" xfId="1" applyNumberFormat="1" applyFont="1" applyFill="1" applyBorder="1" applyAlignment="1">
      <alignment horizontal="center" vertical="center"/>
    </xf>
    <xf numFmtId="166" fontId="10" fillId="6" borderId="12" xfId="1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 wrapText="1"/>
    </xf>
    <xf numFmtId="166" fontId="8" fillId="9" borderId="8" xfId="1" applyNumberFormat="1" applyFont="1" applyFill="1" applyBorder="1" applyAlignment="1">
      <alignment horizontal="center" vertical="center"/>
    </xf>
    <xf numFmtId="166" fontId="8" fillId="9" borderId="7" xfId="1" applyNumberFormat="1" applyFont="1" applyFill="1" applyBorder="1" applyAlignment="1">
      <alignment horizontal="center" vertical="center"/>
    </xf>
    <xf numFmtId="9" fontId="8" fillId="9" borderId="7" xfId="2" applyFont="1" applyFill="1" applyBorder="1" applyAlignment="1">
      <alignment horizontal="center" vertical="center"/>
    </xf>
    <xf numFmtId="166" fontId="9" fillId="9" borderId="7" xfId="1" applyNumberFormat="1" applyFont="1" applyFill="1" applyBorder="1" applyAlignment="1">
      <alignment horizontal="center" vertical="center"/>
    </xf>
    <xf numFmtId="166" fontId="8" fillId="9" borderId="9" xfId="1" applyNumberFormat="1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 wrapText="1"/>
    </xf>
    <xf numFmtId="166" fontId="8" fillId="9" borderId="2" xfId="1" applyNumberFormat="1" applyFont="1" applyFill="1" applyBorder="1" applyAlignment="1">
      <alignment horizontal="center" vertical="center"/>
    </xf>
    <xf numFmtId="166" fontId="8" fillId="9" borderId="1" xfId="1" applyNumberFormat="1" applyFont="1" applyFill="1" applyBorder="1" applyAlignment="1">
      <alignment horizontal="center" vertical="center"/>
    </xf>
    <xf numFmtId="9" fontId="8" fillId="9" borderId="1" xfId="2" applyFont="1" applyFill="1" applyBorder="1" applyAlignment="1">
      <alignment horizontal="center" vertical="center"/>
    </xf>
    <xf numFmtId="166" fontId="8" fillId="9" borderId="3" xfId="1" applyNumberFormat="1" applyFont="1" applyFill="1" applyBorder="1" applyAlignment="1">
      <alignment horizontal="center" vertical="center"/>
    </xf>
    <xf numFmtId="166" fontId="9" fillId="9" borderId="2" xfId="1" applyNumberFormat="1" applyFont="1" applyFill="1" applyBorder="1" applyAlignment="1">
      <alignment horizontal="center" vertical="center"/>
    </xf>
    <xf numFmtId="166" fontId="8" fillId="9" borderId="16" xfId="1" applyNumberFormat="1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 wrapText="1"/>
    </xf>
    <xf numFmtId="166" fontId="8" fillId="9" borderId="11" xfId="1" applyNumberFormat="1" applyFont="1" applyFill="1" applyBorder="1" applyAlignment="1">
      <alignment horizontal="center" vertical="center"/>
    </xf>
    <xf numFmtId="166" fontId="8" fillId="9" borderId="11" xfId="1" applyNumberFormat="1" applyFont="1" applyFill="1" applyBorder="1" applyAlignment="1">
      <alignment horizontal="center" vertical="center"/>
    </xf>
    <xf numFmtId="9" fontId="8" fillId="9" borderId="11" xfId="2" applyFont="1" applyFill="1" applyBorder="1" applyAlignment="1">
      <alignment horizontal="center" vertical="center"/>
    </xf>
    <xf numFmtId="166" fontId="9" fillId="9" borderId="10" xfId="1" applyNumberFormat="1" applyFont="1" applyFill="1" applyBorder="1" applyAlignment="1">
      <alignment horizontal="center" vertical="center"/>
    </xf>
    <xf numFmtId="166" fontId="8" fillId="9" borderId="12" xfId="1" applyNumberFormat="1" applyFont="1" applyFill="1" applyBorder="1" applyAlignment="1">
      <alignment horizontal="center" vertical="center"/>
    </xf>
    <xf numFmtId="0" fontId="8" fillId="10" borderId="19" xfId="0" applyFont="1" applyFill="1" applyBorder="1" applyAlignment="1">
      <alignment horizontal="center" vertical="center" wrapText="1"/>
    </xf>
    <xf numFmtId="166" fontId="8" fillId="10" borderId="5" xfId="1" applyNumberFormat="1" applyFont="1" applyFill="1" applyBorder="1" applyAlignment="1">
      <alignment horizontal="center" vertical="center"/>
    </xf>
    <xf numFmtId="9" fontId="8" fillId="10" borderId="5" xfId="2" applyFont="1" applyFill="1" applyBorder="1" applyAlignment="1">
      <alignment horizontal="center" vertical="center"/>
    </xf>
    <xf numFmtId="166" fontId="9" fillId="10" borderId="5" xfId="1" applyNumberFormat="1" applyFont="1" applyFill="1" applyBorder="1" applyAlignment="1">
      <alignment horizontal="center" vertical="center"/>
    </xf>
    <xf numFmtId="166" fontId="8" fillId="10" borderId="6" xfId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wrapText="1"/>
    </xf>
    <xf numFmtId="166" fontId="8" fillId="4" borderId="8" xfId="1" applyNumberFormat="1" applyFont="1" applyFill="1" applyBorder="1" applyAlignment="1">
      <alignment horizontal="center" vertical="center"/>
    </xf>
    <xf numFmtId="166" fontId="8" fillId="4" borderId="7" xfId="1" applyNumberFormat="1" applyFont="1" applyFill="1" applyBorder="1" applyAlignment="1">
      <alignment horizontal="center" vertical="center"/>
    </xf>
    <xf numFmtId="9" fontId="8" fillId="4" borderId="7" xfId="2" applyFont="1" applyFill="1" applyBorder="1" applyAlignment="1">
      <alignment horizontal="center" vertical="center"/>
    </xf>
    <xf numFmtId="166" fontId="9" fillId="4" borderId="8" xfId="1" applyNumberFormat="1" applyFont="1" applyFill="1" applyBorder="1" applyAlignment="1">
      <alignment horizontal="center" vertical="center"/>
    </xf>
    <xf numFmtId="166" fontId="8" fillId="4" borderId="17" xfId="1" applyNumberFormat="1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 wrapText="1"/>
    </xf>
    <xf numFmtId="166" fontId="8" fillId="4" borderId="11" xfId="1" applyNumberFormat="1" applyFont="1" applyFill="1" applyBorder="1" applyAlignment="1">
      <alignment horizontal="center" vertical="center"/>
    </xf>
    <xf numFmtId="166" fontId="8" fillId="4" borderId="2" xfId="1" applyNumberFormat="1" applyFont="1" applyFill="1" applyBorder="1" applyAlignment="1">
      <alignment horizontal="center" vertical="center"/>
    </xf>
    <xf numFmtId="9" fontId="8" fillId="4" borderId="2" xfId="2" applyFont="1" applyFill="1" applyBorder="1" applyAlignment="1">
      <alignment horizontal="center" vertical="center"/>
    </xf>
    <xf numFmtId="166" fontId="9" fillId="4" borderId="11" xfId="1" applyNumberFormat="1" applyFont="1" applyFill="1" applyBorder="1" applyAlignment="1">
      <alignment horizontal="center" vertical="center"/>
    </xf>
    <xf numFmtId="166" fontId="8" fillId="4" borderId="18" xfId="1" applyNumberFormat="1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 wrapText="1"/>
    </xf>
    <xf numFmtId="166" fontId="10" fillId="7" borderId="8" xfId="1" applyNumberFormat="1" applyFont="1" applyFill="1" applyBorder="1" applyAlignment="1">
      <alignment horizontal="center" vertical="center"/>
    </xf>
    <xf numFmtId="166" fontId="10" fillId="7" borderId="7" xfId="1" applyNumberFormat="1" applyFont="1" applyFill="1" applyBorder="1" applyAlignment="1">
      <alignment horizontal="center" vertical="center"/>
    </xf>
    <xf numFmtId="9" fontId="10" fillId="7" borderId="7" xfId="2" applyFont="1" applyFill="1" applyBorder="1" applyAlignment="1">
      <alignment horizontal="center" vertical="center"/>
    </xf>
    <xf numFmtId="166" fontId="11" fillId="7" borderId="7" xfId="1" applyNumberFormat="1" applyFont="1" applyFill="1" applyBorder="1" applyAlignment="1">
      <alignment horizontal="center" vertical="center"/>
    </xf>
    <xf numFmtId="166" fontId="10" fillId="7" borderId="9" xfId="1" applyNumberFormat="1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 wrapText="1"/>
    </xf>
    <xf numFmtId="166" fontId="10" fillId="7" borderId="2" xfId="1" applyNumberFormat="1" applyFont="1" applyFill="1" applyBorder="1" applyAlignment="1">
      <alignment horizontal="center" vertical="center"/>
    </xf>
    <xf numFmtId="166" fontId="10" fillId="7" borderId="1" xfId="1" applyNumberFormat="1" applyFont="1" applyFill="1" applyBorder="1" applyAlignment="1">
      <alignment horizontal="center" vertical="center"/>
    </xf>
    <xf numFmtId="9" fontId="10" fillId="7" borderId="1" xfId="2" applyFont="1" applyFill="1" applyBorder="1" applyAlignment="1">
      <alignment horizontal="center" vertical="center"/>
    </xf>
    <xf numFmtId="166" fontId="11" fillId="7" borderId="1" xfId="1" applyNumberFormat="1" applyFont="1" applyFill="1" applyBorder="1" applyAlignment="1">
      <alignment horizontal="center" vertical="center"/>
    </xf>
    <xf numFmtId="166" fontId="10" fillId="7" borderId="13" xfId="1" applyNumberFormat="1" applyFont="1" applyFill="1" applyBorder="1" applyAlignment="1">
      <alignment horizontal="center" vertical="center"/>
    </xf>
    <xf numFmtId="0" fontId="10" fillId="7" borderId="26" xfId="0" applyFont="1" applyFill="1" applyBorder="1" applyAlignment="1">
      <alignment horizontal="center" vertical="center" wrapText="1"/>
    </xf>
    <xf numFmtId="166" fontId="11" fillId="7" borderId="14" xfId="1" applyNumberFormat="1" applyFont="1" applyFill="1" applyBorder="1" applyAlignment="1">
      <alignment horizontal="center" vertical="center"/>
    </xf>
    <xf numFmtId="166" fontId="10" fillId="7" borderId="15" xfId="1" applyNumberFormat="1" applyFont="1" applyFill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 wrapText="1"/>
    </xf>
    <xf numFmtId="166" fontId="10" fillId="7" borderId="11" xfId="1" applyNumberFormat="1" applyFont="1" applyFill="1" applyBorder="1" applyAlignment="1">
      <alignment horizontal="center" vertical="center"/>
    </xf>
    <xf numFmtId="166" fontId="10" fillId="7" borderId="11" xfId="1" applyNumberFormat="1" applyFont="1" applyFill="1" applyBorder="1" applyAlignment="1">
      <alignment horizontal="center" vertical="center"/>
    </xf>
    <xf numFmtId="9" fontId="10" fillId="7" borderId="11" xfId="2" applyFont="1" applyFill="1" applyBorder="1" applyAlignment="1">
      <alignment horizontal="center" vertical="center"/>
    </xf>
    <xf numFmtId="166" fontId="11" fillId="7" borderId="10" xfId="1" applyNumberFormat="1" applyFont="1" applyFill="1" applyBorder="1" applyAlignment="1">
      <alignment horizontal="center" vertical="center"/>
    </xf>
    <xf numFmtId="166" fontId="10" fillId="7" borderId="12" xfId="1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CC5ED"/>
      <color rgb="FF69D8FF"/>
      <color rgb="FFA3E7FF"/>
      <color rgb="FFF7B9B7"/>
      <color rgb="FFFAD3D2"/>
      <color rgb="FFD9DBFB"/>
      <color rgb="FFFAF39A"/>
      <color rgb="FFCACCFA"/>
      <color rgb="FFBBFBBB"/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rightToLeft="1" tabSelected="1" view="pageBreakPreview" topLeftCell="A10" zoomScale="30" zoomScaleNormal="50" zoomScaleSheetLayoutView="30" workbookViewId="0">
      <selection activeCell="L17" sqref="L17:L21"/>
    </sheetView>
  </sheetViews>
  <sheetFormatPr defaultRowHeight="23.4" x14ac:dyDescent="0.75"/>
  <cols>
    <col min="1" max="1" width="22" customWidth="1"/>
    <col min="2" max="2" width="42.296875" style="2" customWidth="1"/>
    <col min="3" max="3" width="45.19921875" style="2" customWidth="1"/>
    <col min="4" max="4" width="47.3984375" style="2" bestFit="1" customWidth="1"/>
    <col min="5" max="5" width="45.8984375" style="2" bestFit="1" customWidth="1"/>
    <col min="6" max="6" width="48.19921875" style="2" customWidth="1"/>
    <col min="7" max="7" width="44.69921875" style="2" customWidth="1"/>
    <col min="8" max="8" width="46.5" style="5" customWidth="1"/>
    <col min="9" max="9" width="32.59765625" style="2" bestFit="1" customWidth="1"/>
    <col min="10" max="10" width="41.3984375" style="2" bestFit="1" customWidth="1"/>
    <col min="11" max="11" width="45.19921875" style="2" customWidth="1"/>
    <col min="12" max="12" width="48" style="2" bestFit="1" customWidth="1"/>
    <col min="13" max="14" width="8.69921875" style="1" customWidth="1"/>
  </cols>
  <sheetData>
    <row r="1" spans="1:12" ht="101.25" customHeight="1" x14ac:dyDescent="0.75">
      <c r="A1" s="8"/>
      <c r="B1" s="8"/>
      <c r="C1" s="9"/>
      <c r="D1" s="48" t="s">
        <v>17</v>
      </c>
      <c r="E1" s="48"/>
      <c r="F1" s="48"/>
      <c r="G1" s="48"/>
      <c r="H1" s="48"/>
      <c r="I1" s="46" t="s">
        <v>27</v>
      </c>
      <c r="J1" s="46"/>
      <c r="K1" s="46"/>
      <c r="L1" s="47"/>
    </row>
    <row r="2" spans="1:12" ht="93.75" customHeight="1" x14ac:dyDescent="0.75">
      <c r="A2" s="8"/>
      <c r="B2" s="8"/>
      <c r="C2" s="9"/>
      <c r="D2" s="48" t="s">
        <v>18</v>
      </c>
      <c r="E2" s="48"/>
      <c r="F2" s="48"/>
      <c r="G2" s="48"/>
      <c r="H2" s="48"/>
      <c r="I2" s="46"/>
      <c r="J2" s="46"/>
      <c r="K2" s="46"/>
      <c r="L2" s="47"/>
    </row>
    <row r="3" spans="1:12" ht="164.25" customHeight="1" x14ac:dyDescent="0.75">
      <c r="A3" s="8"/>
      <c r="B3" s="8"/>
      <c r="C3" s="48" t="s">
        <v>19</v>
      </c>
      <c r="D3" s="48"/>
      <c r="E3" s="48"/>
      <c r="F3" s="48"/>
      <c r="G3" s="48"/>
      <c r="H3" s="48"/>
      <c r="I3" s="46"/>
      <c r="J3" s="46"/>
      <c r="K3" s="46"/>
      <c r="L3" s="47"/>
    </row>
    <row r="4" spans="1:12" ht="15.75" customHeight="1" thickBot="1" x14ac:dyDescent="0.8">
      <c r="A4" s="3"/>
      <c r="B4" s="3"/>
      <c r="C4" s="3"/>
      <c r="D4" s="4"/>
      <c r="E4" s="4"/>
      <c r="F4" s="4"/>
      <c r="G4" s="4"/>
      <c r="H4" s="6"/>
      <c r="I4" s="4"/>
      <c r="J4" s="7"/>
      <c r="K4" s="7"/>
      <c r="L4" s="7"/>
    </row>
    <row r="5" spans="1:12" ht="112.5" customHeight="1" thickTop="1" thickBot="1" x14ac:dyDescent="0.8">
      <c r="A5" s="25" t="s">
        <v>3</v>
      </c>
      <c r="B5" s="23" t="s">
        <v>25</v>
      </c>
      <c r="C5" s="20" t="s">
        <v>12</v>
      </c>
      <c r="D5" s="20" t="s">
        <v>0</v>
      </c>
      <c r="E5" s="20" t="s">
        <v>13</v>
      </c>
      <c r="F5" s="20" t="s">
        <v>14</v>
      </c>
      <c r="G5" s="20" t="s">
        <v>15</v>
      </c>
      <c r="H5" s="21" t="s">
        <v>16</v>
      </c>
      <c r="I5" s="20" t="s">
        <v>1</v>
      </c>
      <c r="J5" s="20" t="s">
        <v>6</v>
      </c>
      <c r="K5" s="20" t="s">
        <v>10</v>
      </c>
      <c r="L5" s="22" t="s">
        <v>11</v>
      </c>
    </row>
    <row r="6" spans="1:12" ht="130.5" customHeight="1" thickTop="1" thickBot="1" x14ac:dyDescent="0.8">
      <c r="A6" s="26" t="s">
        <v>4</v>
      </c>
      <c r="B6" s="24" t="s">
        <v>2</v>
      </c>
      <c r="C6" s="10">
        <v>240000000</v>
      </c>
      <c r="D6" s="10">
        <f>C6*12</f>
        <v>2880000000</v>
      </c>
      <c r="E6" s="10">
        <v>2880000000</v>
      </c>
      <c r="F6" s="10">
        <f>C6-240000000</f>
        <v>0</v>
      </c>
      <c r="G6" s="10">
        <f>F6/12</f>
        <v>0</v>
      </c>
      <c r="H6" s="10">
        <v>0</v>
      </c>
      <c r="I6" s="11">
        <v>0</v>
      </c>
      <c r="J6" s="10">
        <v>0</v>
      </c>
      <c r="K6" s="12">
        <v>0</v>
      </c>
      <c r="L6" s="13">
        <v>0</v>
      </c>
    </row>
    <row r="7" spans="1:12" ht="130.5" customHeight="1" thickTop="1" thickBot="1" x14ac:dyDescent="0.8">
      <c r="A7" s="26" t="s">
        <v>5</v>
      </c>
      <c r="B7" s="72" t="s">
        <v>20</v>
      </c>
      <c r="C7" s="73">
        <v>300000000</v>
      </c>
      <c r="D7" s="73">
        <f>C7*12</f>
        <v>3600000000</v>
      </c>
      <c r="E7" s="73">
        <v>2880000000</v>
      </c>
      <c r="F7" s="73">
        <f>D7-E7</f>
        <v>720000000</v>
      </c>
      <c r="G7" s="73">
        <f>F7/12</f>
        <v>60000000</v>
      </c>
      <c r="H7" s="73">
        <v>60000000</v>
      </c>
      <c r="I7" s="74">
        <v>0.1</v>
      </c>
      <c r="J7" s="73">
        <f>H7*I7</f>
        <v>6000000</v>
      </c>
      <c r="K7" s="75">
        <f>J7</f>
        <v>6000000</v>
      </c>
      <c r="L7" s="76">
        <f>K7*12</f>
        <v>72000000</v>
      </c>
    </row>
    <row r="8" spans="1:12" ht="90.75" customHeight="1" thickTop="1" x14ac:dyDescent="0.75">
      <c r="A8" s="51" t="s">
        <v>7</v>
      </c>
      <c r="B8" s="77" t="s">
        <v>21</v>
      </c>
      <c r="C8" s="78">
        <v>380000000</v>
      </c>
      <c r="D8" s="78">
        <f>C8*12</f>
        <v>4560000000</v>
      </c>
      <c r="E8" s="78">
        <v>2880000000</v>
      </c>
      <c r="F8" s="78">
        <f>D8-E8</f>
        <v>1680000000</v>
      </c>
      <c r="G8" s="78">
        <f>F8/12</f>
        <v>140000000</v>
      </c>
      <c r="H8" s="79">
        <v>60000000</v>
      </c>
      <c r="I8" s="80">
        <v>0.1</v>
      </c>
      <c r="J8" s="79">
        <f>H8*I8</f>
        <v>6000000</v>
      </c>
      <c r="K8" s="81">
        <f>J8+J9</f>
        <v>18000000</v>
      </c>
      <c r="L8" s="82">
        <f>K8*12</f>
        <v>216000000</v>
      </c>
    </row>
    <row r="9" spans="1:12" ht="90.75" customHeight="1" thickBot="1" x14ac:dyDescent="0.8">
      <c r="A9" s="52"/>
      <c r="B9" s="83"/>
      <c r="C9" s="84"/>
      <c r="D9" s="84"/>
      <c r="E9" s="84"/>
      <c r="F9" s="84"/>
      <c r="G9" s="84"/>
      <c r="H9" s="85">
        <f>G8-H8</f>
        <v>80000000</v>
      </c>
      <c r="I9" s="86">
        <v>0.15</v>
      </c>
      <c r="J9" s="85">
        <f>H9*I9</f>
        <v>12000000</v>
      </c>
      <c r="K9" s="87"/>
      <c r="L9" s="88"/>
    </row>
    <row r="10" spans="1:12" ht="96.75" customHeight="1" thickTop="1" x14ac:dyDescent="0.75">
      <c r="A10" s="38" t="s">
        <v>8</v>
      </c>
      <c r="B10" s="53" t="s">
        <v>22</v>
      </c>
      <c r="C10" s="54">
        <v>500000000</v>
      </c>
      <c r="D10" s="54">
        <f>C10*12</f>
        <v>6000000000</v>
      </c>
      <c r="E10" s="54">
        <v>2880000000</v>
      </c>
      <c r="F10" s="54">
        <f>D10-E10</f>
        <v>3120000000</v>
      </c>
      <c r="G10" s="54">
        <f>F10/12</f>
        <v>260000000</v>
      </c>
      <c r="H10" s="55">
        <f>H8</f>
        <v>60000000</v>
      </c>
      <c r="I10" s="56">
        <v>0.1</v>
      </c>
      <c r="J10" s="55">
        <f t="shared" ref="J10:J21" si="0">H10*I10</f>
        <v>6000000</v>
      </c>
      <c r="K10" s="57">
        <f>SUM(J10:J12)</f>
        <v>42000000</v>
      </c>
      <c r="L10" s="58">
        <f>K10*12</f>
        <v>504000000</v>
      </c>
    </row>
    <row r="11" spans="1:12" ht="96.75" customHeight="1" x14ac:dyDescent="0.75">
      <c r="A11" s="49"/>
      <c r="B11" s="59"/>
      <c r="C11" s="60"/>
      <c r="D11" s="60"/>
      <c r="E11" s="60"/>
      <c r="F11" s="60"/>
      <c r="G11" s="60"/>
      <c r="H11" s="61">
        <f>H9</f>
        <v>80000000</v>
      </c>
      <c r="I11" s="62">
        <v>0.15</v>
      </c>
      <c r="J11" s="63">
        <f t="shared" si="0"/>
        <v>12000000</v>
      </c>
      <c r="K11" s="64"/>
      <c r="L11" s="65"/>
    </row>
    <row r="12" spans="1:12" ht="96.75" customHeight="1" thickBot="1" x14ac:dyDescent="0.8">
      <c r="A12" s="50"/>
      <c r="B12" s="66"/>
      <c r="C12" s="67"/>
      <c r="D12" s="67"/>
      <c r="E12" s="67"/>
      <c r="F12" s="67"/>
      <c r="G12" s="67"/>
      <c r="H12" s="68">
        <f>G10-(H11+H10)</f>
        <v>120000000</v>
      </c>
      <c r="I12" s="69">
        <v>0.2</v>
      </c>
      <c r="J12" s="68">
        <f t="shared" si="0"/>
        <v>24000000</v>
      </c>
      <c r="K12" s="70"/>
      <c r="L12" s="71"/>
    </row>
    <row r="13" spans="1:12" ht="96.75" customHeight="1" thickTop="1" x14ac:dyDescent="0.75">
      <c r="A13" s="38" t="s">
        <v>9</v>
      </c>
      <c r="B13" s="89" t="s">
        <v>23</v>
      </c>
      <c r="C13" s="90">
        <f>D13/12</f>
        <v>666666666.66666663</v>
      </c>
      <c r="D13" s="90">
        <f>8000000000</f>
        <v>8000000000</v>
      </c>
      <c r="E13" s="90">
        <v>2880000000</v>
      </c>
      <c r="F13" s="90">
        <f>D13-E13</f>
        <v>5120000000</v>
      </c>
      <c r="G13" s="90">
        <f>F13/12</f>
        <v>426666666.66666669</v>
      </c>
      <c r="H13" s="91">
        <f>H10</f>
        <v>60000000</v>
      </c>
      <c r="I13" s="92">
        <v>0.1</v>
      </c>
      <c r="J13" s="91">
        <f t="shared" ref="J13:J16" si="1">H13*I13</f>
        <v>6000000</v>
      </c>
      <c r="K13" s="93">
        <f>SUM(J13:J16)</f>
        <v>83666666.666666672</v>
      </c>
      <c r="L13" s="94">
        <f>K13*12</f>
        <v>1004000000</v>
      </c>
    </row>
    <row r="14" spans="1:12" ht="96.75" customHeight="1" x14ac:dyDescent="0.75">
      <c r="A14" s="39"/>
      <c r="B14" s="95"/>
      <c r="C14" s="96"/>
      <c r="D14" s="96"/>
      <c r="E14" s="96"/>
      <c r="F14" s="96"/>
      <c r="G14" s="96"/>
      <c r="H14" s="97">
        <f>H11</f>
        <v>80000000</v>
      </c>
      <c r="I14" s="98">
        <v>0.15</v>
      </c>
      <c r="J14" s="97">
        <f t="shared" si="1"/>
        <v>12000000</v>
      </c>
      <c r="K14" s="99"/>
      <c r="L14" s="100"/>
    </row>
    <row r="15" spans="1:12" ht="96.75" customHeight="1" x14ac:dyDescent="0.75">
      <c r="A15" s="40"/>
      <c r="B15" s="101"/>
      <c r="C15" s="96"/>
      <c r="D15" s="96"/>
      <c r="E15" s="96"/>
      <c r="F15" s="96"/>
      <c r="G15" s="96"/>
      <c r="H15" s="97">
        <f>H12</f>
        <v>120000000</v>
      </c>
      <c r="I15" s="98">
        <v>0.2</v>
      </c>
      <c r="J15" s="97">
        <f t="shared" si="1"/>
        <v>24000000</v>
      </c>
      <c r="K15" s="102"/>
      <c r="L15" s="103"/>
    </row>
    <row r="16" spans="1:12" ht="96.75" customHeight="1" thickBot="1" x14ac:dyDescent="0.8">
      <c r="A16" s="41"/>
      <c r="B16" s="104"/>
      <c r="C16" s="105"/>
      <c r="D16" s="105"/>
      <c r="E16" s="105"/>
      <c r="F16" s="105"/>
      <c r="G16" s="105"/>
      <c r="H16" s="106">
        <f>G13-(H14+H13+H15)</f>
        <v>166666666.66666669</v>
      </c>
      <c r="I16" s="107">
        <v>0.25</v>
      </c>
      <c r="J16" s="106">
        <f t="shared" si="1"/>
        <v>41666666.666666672</v>
      </c>
      <c r="K16" s="108"/>
      <c r="L16" s="109"/>
    </row>
    <row r="17" spans="1:12" ht="96.75" customHeight="1" thickTop="1" x14ac:dyDescent="0.75">
      <c r="A17" s="38" t="s">
        <v>26</v>
      </c>
      <c r="B17" s="42" t="s">
        <v>24</v>
      </c>
      <c r="C17" s="27">
        <v>800000000</v>
      </c>
      <c r="D17" s="27">
        <f>C17*12</f>
        <v>9600000000</v>
      </c>
      <c r="E17" s="27">
        <v>2880000000</v>
      </c>
      <c r="F17" s="27">
        <f>D17-E17</f>
        <v>6720000000</v>
      </c>
      <c r="G17" s="27">
        <f>F17/12</f>
        <v>560000000</v>
      </c>
      <c r="H17" s="14">
        <f>H13</f>
        <v>60000000</v>
      </c>
      <c r="I17" s="15">
        <v>0.1</v>
      </c>
      <c r="J17" s="14">
        <f t="shared" si="0"/>
        <v>6000000</v>
      </c>
      <c r="K17" s="30">
        <f>SUM(J17:J21)</f>
        <v>123666666.66666666</v>
      </c>
      <c r="L17" s="34">
        <f>K17*12</f>
        <v>1484000000</v>
      </c>
    </row>
    <row r="18" spans="1:12" ht="96.75" customHeight="1" x14ac:dyDescent="0.75">
      <c r="A18" s="39"/>
      <c r="B18" s="43"/>
      <c r="C18" s="28"/>
      <c r="D18" s="28"/>
      <c r="E18" s="28"/>
      <c r="F18" s="28"/>
      <c r="G18" s="28"/>
      <c r="H18" s="16">
        <f>H14</f>
        <v>80000000</v>
      </c>
      <c r="I18" s="17">
        <v>0.15</v>
      </c>
      <c r="J18" s="16">
        <f t="shared" si="0"/>
        <v>12000000</v>
      </c>
      <c r="K18" s="31"/>
      <c r="L18" s="35"/>
    </row>
    <row r="19" spans="1:12" ht="96.75" customHeight="1" x14ac:dyDescent="0.75">
      <c r="A19" s="40"/>
      <c r="B19" s="44"/>
      <c r="C19" s="28"/>
      <c r="D19" s="28"/>
      <c r="E19" s="28"/>
      <c r="F19" s="28"/>
      <c r="G19" s="28"/>
      <c r="H19" s="16">
        <f>H15</f>
        <v>120000000</v>
      </c>
      <c r="I19" s="17">
        <v>0.2</v>
      </c>
      <c r="J19" s="16">
        <f t="shared" si="0"/>
        <v>24000000</v>
      </c>
      <c r="K19" s="32"/>
      <c r="L19" s="36"/>
    </row>
    <row r="20" spans="1:12" ht="96.75" customHeight="1" x14ac:dyDescent="0.75">
      <c r="A20" s="40"/>
      <c r="B20" s="44"/>
      <c r="C20" s="28"/>
      <c r="D20" s="28"/>
      <c r="E20" s="28"/>
      <c r="F20" s="28"/>
      <c r="G20" s="28"/>
      <c r="H20" s="16">
        <f>H16</f>
        <v>166666666.66666669</v>
      </c>
      <c r="I20" s="17">
        <v>0.25</v>
      </c>
      <c r="J20" s="16">
        <f t="shared" ref="J20" si="2">H20*I20</f>
        <v>41666666.666666672</v>
      </c>
      <c r="K20" s="32"/>
      <c r="L20" s="36"/>
    </row>
    <row r="21" spans="1:12" ht="96.75" customHeight="1" thickBot="1" x14ac:dyDescent="0.8">
      <c r="A21" s="41"/>
      <c r="B21" s="45"/>
      <c r="C21" s="29"/>
      <c r="D21" s="29"/>
      <c r="E21" s="29"/>
      <c r="F21" s="29"/>
      <c r="G21" s="29"/>
      <c r="H21" s="18">
        <f>G17-(H18+H17+H19+H20)</f>
        <v>133333333.33333331</v>
      </c>
      <c r="I21" s="19">
        <v>0.3</v>
      </c>
      <c r="J21" s="18">
        <f t="shared" si="0"/>
        <v>39999999.999999993</v>
      </c>
      <c r="K21" s="33"/>
      <c r="L21" s="37"/>
    </row>
  </sheetData>
  <mergeCells count="40">
    <mergeCell ref="A8:A9"/>
    <mergeCell ref="B8:B9"/>
    <mergeCell ref="C8:C9"/>
    <mergeCell ref="D8:D9"/>
    <mergeCell ref="E8:E9"/>
    <mergeCell ref="A10:A12"/>
    <mergeCell ref="L17:L21"/>
    <mergeCell ref="K10:K12"/>
    <mergeCell ref="K17:K21"/>
    <mergeCell ref="B10:B12"/>
    <mergeCell ref="C10:C12"/>
    <mergeCell ref="A17:A21"/>
    <mergeCell ref="B17:B21"/>
    <mergeCell ref="C17:C21"/>
    <mergeCell ref="G17:G21"/>
    <mergeCell ref="E17:E21"/>
    <mergeCell ref="F10:F12"/>
    <mergeCell ref="F17:F21"/>
    <mergeCell ref="D17:D21"/>
    <mergeCell ref="D10:D12"/>
    <mergeCell ref="E10:E12"/>
    <mergeCell ref="I1:L3"/>
    <mergeCell ref="D1:H1"/>
    <mergeCell ref="D2:H2"/>
    <mergeCell ref="C3:H3"/>
    <mergeCell ref="G10:G12"/>
    <mergeCell ref="L10:L12"/>
    <mergeCell ref="F8:F9"/>
    <mergeCell ref="G8:G9"/>
    <mergeCell ref="K8:K9"/>
    <mergeCell ref="L8:L9"/>
    <mergeCell ref="F13:F16"/>
    <mergeCell ref="G13:G16"/>
    <mergeCell ref="K13:K16"/>
    <mergeCell ref="L13:L16"/>
    <mergeCell ref="A13:A16"/>
    <mergeCell ref="B13:B16"/>
    <mergeCell ref="C13:C16"/>
    <mergeCell ref="D13:D16"/>
    <mergeCell ref="E13:E16"/>
  </mergeCells>
  <printOptions horizontalCentered="1" verticalCentered="1"/>
  <pageMargins left="0" right="0" top="0.19685039370078741" bottom="0.19685039370078741" header="0" footer="0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جدول معافیت مالیات 1400</dc:title>
  <dc:creator>مهرزاد رحیمی دانش</dc:creator>
  <cp:keywords>@mehrzadrahimidanesh.topadviser</cp:keywords>
  <cp:lastModifiedBy>Mehrzad Rahimi danesh</cp:lastModifiedBy>
  <cp:lastPrinted>2025-03-27T16:29:29Z</cp:lastPrinted>
  <dcterms:created xsi:type="dcterms:W3CDTF">2018-02-07T11:29:45Z</dcterms:created>
  <dcterms:modified xsi:type="dcterms:W3CDTF">2025-03-27T16:33:43Z</dcterms:modified>
</cp:coreProperties>
</file>